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dmin\Desktop\"/>
    </mc:Choice>
  </mc:AlternateContent>
  <xr:revisionPtr revIDLastSave="0" documentId="13_ncr:1_{AA481B75-88F3-457C-A017-B5C28B12AA38}" xr6:coauthVersionLast="36" xr6:coauthVersionMax="36" xr10:uidLastSave="{00000000-0000-0000-0000-000000000000}"/>
  <bookViews>
    <workbookView xWindow="0" yWindow="0" windowWidth="23040" windowHeight="8880" firstSheet="2" activeTab="2" xr2:uid="{00000000-000D-0000-FFFF-FFFF00000000}"/>
  </bookViews>
  <sheets>
    <sheet name="【教學型】第一階段評鑑填報表" sheetId="3" r:id="rId1"/>
    <sheet name="【產學型】第一階段評鑑填報表" sheetId="4" r:id="rId2"/>
    <sheet name="【研究型】第一階段評鑑填報表" sheetId="5" r:id="rId3"/>
    <sheet name="【教學及產研型】第一階段評鑑填報表" sheetId="2" r:id="rId4"/>
    <sheet name="第二階段評鑑填報表" sheetId="1" r:id="rId5"/>
  </sheets>
  <definedNames>
    <definedName name="_xlnm._FilterDatabase" localSheetId="4" hidden="1">第二階段評鑑填報表!$A$6:$G$20</definedName>
    <definedName name="_xlnm.Print_Area" localSheetId="0">【教學型】第一階段評鑑填報表!$A$1:$E$24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4" l="1"/>
  <c r="L15" i="4" s="1"/>
  <c r="L14" i="4"/>
  <c r="G13" i="4"/>
  <c r="L13" i="4" s="1"/>
  <c r="L12" i="4"/>
  <c r="G21" i="5"/>
  <c r="L21" i="5" s="1"/>
  <c r="L20" i="5"/>
  <c r="G19" i="5"/>
  <c r="L19" i="5" s="1"/>
  <c r="L18" i="5"/>
  <c r="G20" i="2"/>
  <c r="L20" i="2"/>
  <c r="L19" i="2"/>
  <c r="G18" i="2"/>
  <c r="L18" i="2" s="1"/>
  <c r="L17" i="2"/>
  <c r="L23" i="2" s="1"/>
  <c r="G30" i="4"/>
  <c r="L28" i="2"/>
  <c r="L27" i="2"/>
  <c r="L29" i="2" s="1"/>
  <c r="L22" i="4" l="1"/>
  <c r="L29" i="5"/>
  <c r="L28" i="5"/>
  <c r="L30" i="5" s="1"/>
  <c r="L24" i="5"/>
  <c r="L41" i="4"/>
  <c r="L39" i="4"/>
  <c r="L40" i="4"/>
  <c r="L23" i="4"/>
  <c r="L24" i="4" s="1"/>
  <c r="L32" i="4"/>
  <c r="L31" i="4"/>
  <c r="L30" i="4"/>
  <c r="L29" i="4"/>
  <c r="L18" i="4"/>
  <c r="L35" i="4"/>
  <c r="G48" i="1" l="1"/>
  <c r="G47" i="1"/>
  <c r="C47" i="1"/>
  <c r="G20" i="1"/>
  <c r="C20" i="1"/>
  <c r="B20" i="3" l="1"/>
  <c r="B13" i="3"/>
</calcChain>
</file>

<file path=xl/sharedStrings.xml><?xml version="1.0" encoding="utf-8"?>
<sst xmlns="http://schemas.openxmlformats.org/spreadsheetml/2006/main" count="354" uniqueCount="153">
  <si>
    <t>說明</t>
    <phoneticPr fontId="1" type="noConversion"/>
  </si>
  <si>
    <r>
      <t xml:space="preserve">人文與科學學院_____年_____月____日____學年度第___次院教評會議，審核結果：
</t>
    </r>
    <r>
      <rPr>
        <sz val="12"/>
        <rFont val="新細明體"/>
        <family val="1"/>
        <charset val="136"/>
      </rPr>
      <t>□通過
□不通過</t>
    </r>
    <phoneticPr fontId="1" type="noConversion"/>
  </si>
  <si>
    <t>(一)授課滿足正規學制基本授課鐘點，每學年得 50 點；授課鐘點不足者，每不足一小時由基本點數 50 點扣 5 點。推廣教育及在職專班學程之授課學分不納入計算。未領取超鐘點費之鐘點數，每鐘點5點。</t>
    <phoneticPr fontId="1" type="noConversion"/>
  </si>
  <si>
    <t>(三)執行本校網路教學、製作課程教材(如教學媒體、產學合作案例、講義創新等)，每學期每門10點。</t>
    <phoneticPr fontId="1" type="noConversion"/>
  </si>
  <si>
    <t>(五)授課出勤、缺調補課以及成績繳送情形正常者，每學期加計 10 點。每門每學期成績遲交 1 天扣 1 點；更改成績可歸責於教師者，每次扣10 點。</t>
    <phoneticPr fontId="1" type="noConversion"/>
  </si>
  <si>
    <t>(八)主持或參與每一教育部或本校教育改進計畫行動方案(含高教深耕計畫)，每案得20點，行動方案主持人及實際參與者超過一位時，其得點由方案主持人平分。</t>
    <phoneticPr fontId="1" type="noConversion"/>
  </si>
  <si>
    <t>(九)符合「國立雲林技大學教師以英語教學開授課程要點」規定之全英語教學課程者，每學期每一門得加 20 點；配合校務發展所開設之課程屬教務會議通過之特色課程類別者，每學期每一門得加 20 點。</t>
    <phoneticPr fontId="1" type="noConversion"/>
  </si>
  <si>
    <t>(十)參加校、內外教學知能研習(如研討會、工作坊、演講)並取得研習證明者每次得加 10點。</t>
    <phoneticPr fontId="1" type="noConversion"/>
  </si>
  <si>
    <t>(十一)其他教學績效優良或不良，有具體事證者，至多酌以加減 30 點。</t>
    <phoneticPr fontId="1" type="noConversion"/>
  </si>
  <si>
    <t>(二)參與推廣教育及各類專班學程之授課，每滿 1 小時得 10點，如與他人合授，則依所授時數計算。</t>
    <phoneticPr fontId="1" type="noConversion"/>
  </si>
  <si>
    <t>(五)	各類服務：</t>
    <phoneticPr fontId="1" type="noConversion"/>
  </si>
  <si>
    <t>1.擔任校、院、系所內各種委員會委員每學期得 10 點。</t>
    <phoneticPr fontId="1" type="noConversion"/>
  </si>
  <si>
    <t>2.辦理研討會：</t>
    <phoneticPr fontId="1" type="noConversion"/>
  </si>
  <si>
    <t>4.學術期刊編輯每學期 20 點，外文國際性 50 點，全國性 30 點，其他20 點。</t>
    <phoneticPr fontId="1" type="noConversion"/>
  </si>
  <si>
    <t>6.協助、支援全校性專案工作、大型慶典活動服務及各項專案(專簽核准者)，每件30點。</t>
    <phoneticPr fontId="1" type="noConversion"/>
  </si>
  <si>
    <t>7.學術期刊審稿每篇 5 點。</t>
    <phoneticPr fontId="1" type="noConversion"/>
  </si>
  <si>
    <t>8.參與招生業務每次10點。招募國際生報考且錄取本校，每個學生30點。</t>
    <phoneticPr fontId="1" type="noConversion"/>
  </si>
  <si>
    <t>10.受邀擔任校內外專題演講主講人持有證明每次 5 點。</t>
    <phoneticPr fontId="1" type="noConversion"/>
  </si>
  <si>
    <t>11.擔任校外公民營機構顧問或委員，每案 20 點，繳納學術回饋金者加計10點。</t>
    <phoneticPr fontId="1" type="noConversion"/>
  </si>
  <si>
    <t>12.擔任運動代表隊指導老師或教練每案 40 點。</t>
    <phoneticPr fontId="1" type="noConversion"/>
  </si>
  <si>
    <t>13.擔任圖書館學科指導老師每學期 20 點。</t>
    <phoneticPr fontId="1" type="noConversion"/>
  </si>
  <si>
    <t>15.其他服務績效優良或不良，有具體事證者，至多酌以加減 30 點。</t>
    <phoneticPr fontId="1" type="noConversion"/>
  </si>
  <si>
    <t>(1)	主辦或執行校內各項研討會(不含發表論文)工作，有具體證明者每案 20點，校際每案 50 點，國際性每案 100 點，依職責程度由主辦單位分配。</t>
    <phoneticPr fontId="1" type="noConversion"/>
  </si>
  <si>
    <t>(2)	擔任校內研討會之主要演講者、主持人、引言人、與談人、審稿或口譯工作者每案 20 點，校際每案 50 點，國際性每案 100點， 依職責程度由主辦單位分配。</t>
    <phoneticPr fontId="1" type="noConversion"/>
  </si>
  <si>
    <t>(3)	擔任外校研討會之主要演講者、主持人、引言人、與談人、審稿或口譯工作者每案 10點。</t>
    <phoneticPr fontId="1" type="noConversion"/>
  </si>
  <si>
    <t>14.輔導學生取得專業證照：</t>
    <phoneticPr fontId="1" type="noConversion"/>
  </si>
  <si>
    <t>(1)	以輔導每位學生考取證照級數為準計點，甲級 15 點、乙級10點、丙級 5 點。</t>
    <phoneticPr fontId="1" type="noConversion"/>
  </si>
  <si>
    <t>(2)	國際證照級數比照甲級。</t>
    <phoneticPr fontId="1" type="noConversion"/>
  </si>
  <si>
    <t>(3)	未分級數之證照依丙級加計點數。</t>
    <phoneticPr fontId="1" type="noConversion"/>
  </si>
  <si>
    <t>(一)促成本院與國外著名大學或研究機構簽定合作契約，每件得 100 點。</t>
    <phoneticPr fontId="1" type="noConversion"/>
  </si>
  <si>
    <t>(四)開辦公私立機構委辦教育訓練案主持人，每案 30 點。</t>
    <phoneticPr fontId="1" type="noConversion"/>
  </si>
  <si>
    <t>3.指導本校學生參與國際性競賽入圍得25點，得獎每案再加30點；指導本校學生參與全國性競賽入圍得20點，得獎每案再加25點。</t>
    <phoneticPr fontId="1" type="noConversion"/>
  </si>
  <si>
    <t>(四)經登記有案出版商出版之大學以上用書，按章節比例核給，每冊 100 點。</t>
    <phoneticPr fontId="1" type="noConversion"/>
  </si>
  <si>
    <t>5.教師擔任勞作教育導師、開設具服務學習內涵課程或擔任其他與服務學習有關的相關職務，每門課程每學期核給 20 點。</t>
    <phoneticPr fontId="1" type="noConversion"/>
  </si>
  <si>
    <t>(六)獲教育部或本校優良或傑出教師獎(教學類)，每次 50 點；由各系所推薦至院之候選人獲本院教學類優良教師獎，每次 15 點。</t>
    <phoneticPr fontId="1" type="noConversion"/>
  </si>
  <si>
    <t>(七)論文指導：指導本校博、碩士生(含碩士在職專班)論文，每名學生每學期 30 點。</t>
    <phoneticPr fontId="1" type="noConversion"/>
  </si>
  <si>
    <t>(三)本校服務優良教師獎每次 50 點，由學院向學校推薦但未獲獎之候選人每次 25 點，由各系所推薦至院之候選人獲本院服務優良獎，每次 15點。</t>
    <phoneticPr fontId="1" type="noConversion"/>
  </si>
  <si>
    <t>(二)過教育部數位學習認證並公布於教育部遠距教學交流暨認證網之教材或課程每門加15點；通過教育部磨課師(MOOCs)課程錄製每一門最高加 30點。</t>
    <phoneticPr fontId="1" type="noConversion"/>
  </si>
  <si>
    <t>9.擔任本校博碩士論文考委員，博士論文每冊 10 點、碩士論文每冊5點(指導教授不計點)；擔任校外博碩士論文考試委員，博士論文每冊20點、碩士論文每冊 10 點。依具體事實由系所教評會評分。</t>
    <phoneticPr fontId="1" type="noConversion"/>
  </si>
  <si>
    <t>小計：</t>
    <phoneticPr fontId="1" type="noConversion"/>
  </si>
  <si>
    <t>教師姓名：</t>
    <phoneticPr fontId="12" type="noConversion"/>
  </si>
  <si>
    <t>到職日期：　年　　月　　日</t>
    <phoneticPr fontId="1" type="noConversion"/>
  </si>
  <si>
    <t>編號</t>
    <phoneticPr fontId="12" type="noConversion"/>
  </si>
  <si>
    <t>校內計畫編號</t>
    <phoneticPr fontId="12" type="noConversion"/>
  </si>
  <si>
    <t>計畫名稱</t>
    <phoneticPr fontId="12" type="noConversion"/>
  </si>
  <si>
    <t>加總金額</t>
    <phoneticPr fontId="1" type="noConversion"/>
  </si>
  <si>
    <t>員工編號：</t>
    <phoneticPr fontId="12" type="noConversion"/>
  </si>
  <si>
    <t>員工編號：</t>
    <phoneticPr fontId="1" type="noConversion"/>
  </si>
  <si>
    <t>教師姓名：</t>
  </si>
  <si>
    <t>教師姓名：</t>
    <phoneticPr fontId="1" type="noConversion"/>
  </si>
  <si>
    <t>到職日期：    年     月     日</t>
    <phoneticPr fontId="1" type="noConversion"/>
  </si>
  <si>
    <t>員工編號：</t>
    <phoneticPr fontId="1" type="noConversion"/>
  </si>
  <si>
    <t>自評分數</t>
    <phoneticPr fontId="1" type="noConversion"/>
  </si>
  <si>
    <t>比例：</t>
    <phoneticPr fontId="1" type="noConversion"/>
  </si>
  <si>
    <t>合計(教學類+服務類)</t>
    <phoneticPr fontId="1" type="noConversion"/>
  </si>
  <si>
    <t>教師簽章：</t>
    <phoneticPr fontId="1" type="noConversion"/>
  </si>
  <si>
    <t>管理單位承辦人：</t>
    <phoneticPr fontId="1" type="noConversion"/>
  </si>
  <si>
    <t>管理單位主管：</t>
    <phoneticPr fontId="1" type="noConversion"/>
  </si>
  <si>
    <t>評鑑資料收件人簽章：</t>
    <phoneticPr fontId="1" type="noConversion"/>
  </si>
  <si>
    <t>　　管理單位承辦人：</t>
    <phoneticPr fontId="1" type="noConversion"/>
  </si>
  <si>
    <t>　　管理單位主管：</t>
    <phoneticPr fontId="1" type="noConversion"/>
  </si>
  <si>
    <t>佐證資料</t>
    <phoneticPr fontId="12" type="noConversion"/>
  </si>
  <si>
    <t>到職日期：</t>
    <phoneticPr fontId="1" type="noConversion"/>
  </si>
  <si>
    <t>學期</t>
    <phoneticPr fontId="1" type="noConversion"/>
  </si>
  <si>
    <t>教學意見調查分數</t>
    <phoneticPr fontId="1" type="noConversion"/>
  </si>
  <si>
    <t>備註</t>
    <phoneticPr fontId="12" type="noConversion"/>
  </si>
  <si>
    <t>到職日期：</t>
  </si>
  <si>
    <t>類型：</t>
    <phoneticPr fontId="1" type="noConversion"/>
  </si>
  <si>
    <r>
      <t>合計(不得低於</t>
    </r>
    <r>
      <rPr>
        <u/>
        <sz val="12"/>
        <color theme="1"/>
        <rFont val="新細明體"/>
        <family val="1"/>
        <charset val="136"/>
        <scheme val="minor"/>
      </rPr>
      <t xml:space="preserve">         </t>
    </r>
    <r>
      <rPr>
        <sz val="12"/>
        <color theme="1"/>
        <rFont val="新細明體"/>
        <family val="1"/>
        <charset val="136"/>
        <scheme val="minor"/>
      </rPr>
      <t>鐘點)</t>
    </r>
    <phoneticPr fontId="1" type="noConversion"/>
  </si>
  <si>
    <t>授課鐘點</t>
    <phoneticPr fontId="1" type="noConversion"/>
  </si>
  <si>
    <r>
      <rPr>
        <u/>
        <sz val="12"/>
        <color theme="1"/>
        <rFont val="新細明體"/>
        <family val="1"/>
        <charset val="136"/>
        <scheme val="minor"/>
      </rPr>
      <t xml:space="preserve">           </t>
    </r>
    <r>
      <rPr>
        <sz val="12"/>
        <color theme="1"/>
        <rFont val="新細明體"/>
        <family val="1"/>
        <charset val="136"/>
        <scheme val="minor"/>
      </rPr>
      <t>學年度
第一學期</t>
    </r>
    <phoneticPr fontId="1" type="noConversion"/>
  </si>
  <si>
    <r>
      <rPr>
        <u/>
        <sz val="12"/>
        <color theme="1"/>
        <rFont val="新細明體"/>
        <family val="1"/>
        <charset val="136"/>
        <scheme val="minor"/>
      </rPr>
      <t xml:space="preserve">           </t>
    </r>
    <r>
      <rPr>
        <sz val="12"/>
        <color theme="1"/>
        <rFont val="新細明體"/>
        <family val="1"/>
        <charset val="136"/>
        <scheme val="minor"/>
      </rPr>
      <t>學年度
第二學期</t>
    </r>
    <phoneticPr fontId="1" type="noConversion"/>
  </si>
  <si>
    <t>平均</t>
    <phoneticPr fontId="1" type="noConversion"/>
  </si>
  <si>
    <t>說明</t>
    <phoneticPr fontId="12" type="noConversion"/>
  </si>
  <si>
    <t>擔任計畫之角色
(主持人/共同主持人/協同主持人)</t>
    <phoneticPr fontId="12" type="noConversion"/>
  </si>
  <si>
    <t>公民營企業產學案</t>
    <phoneticPr fontId="1" type="noConversion"/>
  </si>
  <si>
    <t>教育部教學研究實踐計畫</t>
    <phoneticPr fontId="1" type="noConversion"/>
  </si>
  <si>
    <t>國科會專題計畫</t>
    <phoneticPr fontId="1" type="noConversion"/>
  </si>
  <si>
    <t>政府產學案</t>
    <phoneticPr fontId="1" type="noConversion"/>
  </si>
  <si>
    <t>計畫類型
(如:公民營企業產學案、教育部教學研究實踐計畫、政府產學案、國科會專題計畫、國科會各式產學計畫)</t>
    <phoneticPr fontId="12" type="noConversion"/>
  </si>
  <si>
    <t>範例:</t>
    <phoneticPr fontId="1" type="noConversion"/>
  </si>
  <si>
    <r>
      <t>(三)第一款</t>
    </r>
    <r>
      <rPr>
        <b/>
        <sz val="14"/>
        <color rgb="FFFF0000"/>
        <rFont val="新細明體"/>
        <family val="1"/>
        <charset val="136"/>
        <scheme val="minor"/>
      </rPr>
      <t>或</t>
    </r>
    <r>
      <rPr>
        <b/>
        <sz val="14"/>
        <rFont val="新細明體"/>
        <family val="1"/>
        <charset val="136"/>
        <scheme val="minor"/>
      </rPr>
      <t>第二款依比例達之</t>
    </r>
    <r>
      <rPr>
        <b/>
        <sz val="14"/>
        <color rgb="FFFF0000"/>
        <rFont val="新細明體"/>
        <family val="1"/>
        <charset val="136"/>
        <scheme val="minor"/>
      </rPr>
      <t>百分之八</t>
    </r>
    <r>
      <rPr>
        <b/>
        <sz val="14"/>
        <rFont val="新細明體"/>
        <family val="1"/>
        <charset val="136"/>
        <scheme val="minor"/>
      </rPr>
      <t>十以上</t>
    </r>
    <r>
      <rPr>
        <b/>
        <sz val="14"/>
        <color rgb="FFFF0000"/>
        <rFont val="新細明體"/>
        <family val="1"/>
        <charset val="136"/>
        <scheme val="minor"/>
      </rPr>
      <t>且</t>
    </r>
    <r>
      <rPr>
        <b/>
        <sz val="14"/>
        <rFont val="新細明體"/>
        <family val="1"/>
        <charset val="136"/>
        <scheme val="minor"/>
      </rPr>
      <t>WOS或Scopus外文期刊論文</t>
    </r>
    <r>
      <rPr>
        <b/>
        <sz val="14"/>
        <color rgb="FFFF0000"/>
        <rFont val="新細明體"/>
        <family val="1"/>
        <charset val="136"/>
        <scheme val="minor"/>
      </rPr>
      <t>1</t>
    </r>
    <r>
      <rPr>
        <b/>
        <sz val="14"/>
        <rFont val="新細明體"/>
        <family val="1"/>
        <charset val="136"/>
        <scheme val="minor"/>
      </rPr>
      <t xml:space="preserve">篇。
</t>
    </r>
    <r>
      <rPr>
        <b/>
        <sz val="14"/>
        <color rgb="FF0000FF"/>
        <rFont val="新細明體"/>
        <family val="1"/>
        <charset val="136"/>
        <scheme val="minor"/>
      </rPr>
      <t>下列3.1及3.2擇一完成，3.3為必要條件。</t>
    </r>
    <phoneticPr fontId="12" type="noConversion"/>
  </si>
  <si>
    <t>作者順序</t>
    <phoneticPr fontId="7" type="noConversion"/>
  </si>
  <si>
    <r>
      <t>一、研究型編制外專任教學人員之第一階段評鑑須具備下列條件之一者：
（一）Q2等級(含)以上SCI(E)/SSCI論文</t>
    </r>
    <r>
      <rPr>
        <b/>
        <sz val="14"/>
        <color rgb="FFFF0000"/>
        <rFont val="新細明體"/>
        <family val="1"/>
        <charset val="136"/>
        <scheme val="minor"/>
      </rPr>
      <t>二</t>
    </r>
    <r>
      <rPr>
        <b/>
        <sz val="14"/>
        <color theme="1"/>
        <rFont val="新細明體"/>
        <family val="1"/>
        <charset val="136"/>
        <scheme val="minor"/>
      </rPr>
      <t>篇。
（二）Q2等級(含)以上SCI(E)/SSCI論文</t>
    </r>
    <r>
      <rPr>
        <b/>
        <sz val="14"/>
        <color rgb="FFFF0000"/>
        <rFont val="新細明體"/>
        <family val="1"/>
        <charset val="136"/>
        <scheme val="minor"/>
      </rPr>
      <t>一</t>
    </r>
    <r>
      <rPr>
        <b/>
        <sz val="14"/>
        <color theme="1"/>
        <rFont val="新細明體"/>
        <family val="1"/>
        <charset val="136"/>
        <scheme val="minor"/>
      </rPr>
      <t>篇及Q3論文</t>
    </r>
    <r>
      <rPr>
        <b/>
        <sz val="14"/>
        <color rgb="FFFF0000"/>
        <rFont val="新細明體"/>
        <family val="1"/>
        <charset val="136"/>
        <scheme val="minor"/>
      </rPr>
      <t>一</t>
    </r>
    <r>
      <rPr>
        <b/>
        <sz val="14"/>
        <color theme="1"/>
        <rFont val="新細明體"/>
        <family val="1"/>
        <charset val="136"/>
        <scheme val="minor"/>
      </rPr>
      <t>篇。
（三）Q2等級(含)以上SCI(E)/SSCI論文</t>
    </r>
    <r>
      <rPr>
        <b/>
        <sz val="14"/>
        <color rgb="FFFF0000"/>
        <rFont val="新細明體"/>
        <family val="1"/>
        <charset val="136"/>
        <scheme val="minor"/>
      </rPr>
      <t>一</t>
    </r>
    <r>
      <rPr>
        <b/>
        <sz val="14"/>
        <color theme="1"/>
        <rFont val="新細明體"/>
        <family val="1"/>
        <charset val="136"/>
        <scheme val="minor"/>
      </rPr>
      <t>篇及Q4論文</t>
    </r>
    <r>
      <rPr>
        <b/>
        <sz val="14"/>
        <color rgb="FFFF0000"/>
        <rFont val="新細明體"/>
        <family val="1"/>
        <charset val="136"/>
        <scheme val="minor"/>
      </rPr>
      <t>二</t>
    </r>
    <r>
      <rPr>
        <b/>
        <sz val="14"/>
        <color theme="1"/>
        <rFont val="新細明體"/>
        <family val="1"/>
        <charset val="136"/>
        <scheme val="minor"/>
      </rPr>
      <t>篇。</t>
    </r>
    <phoneticPr fontId="1" type="noConversion"/>
  </si>
  <si>
    <r>
      <t>(一)WOS或Scopus或TSSCI期刊論文</t>
    </r>
    <r>
      <rPr>
        <b/>
        <sz val="14"/>
        <color rgb="FFFF0000"/>
        <rFont val="新細明體"/>
        <family val="1"/>
        <charset val="136"/>
        <scheme val="minor"/>
      </rPr>
      <t>一</t>
    </r>
    <r>
      <rPr>
        <b/>
        <sz val="14"/>
        <color theme="1"/>
        <rFont val="新細明體"/>
        <family val="1"/>
        <charset val="136"/>
        <scheme val="minor"/>
      </rPr>
      <t>篇。</t>
    </r>
    <phoneticPr fontId="1" type="noConversion"/>
  </si>
  <si>
    <t>管理單位_____年_____月____日____學年度第          學期第          次系/所教評會議，審核結果：
□通過
□不通過</t>
  </si>
  <si>
    <r>
      <t>一、依據「國立雲林科技大學編制外專任教學人員評鑑要點」第九點規定，編制外專任教學人員第二階段評鑑之點數依各院編制外專任教學人員第二階段評鑑標準計算之，比例分配為教學(百分之五十)、服務(百分之五十)。研究型、產學型及教學型等三類編制外專任教學人員第二階段評鑑之通過標準點數為一百一十點，教學及產研型編制外專任教學人員第二階段評鑑之通過標準點數為二百點。
二、依據「人文與科學學院學院編制外專任教學人員評鑑準則」第四條規定：
第二階段教學及服務績效標準比例分配為教學(50%)、服務(50%)。
研究型、產學型及教學型等三類編制外專任教學人員第二階段評鑑之通過標準點數為</t>
    </r>
    <r>
      <rPr>
        <b/>
        <sz val="12"/>
        <color rgb="FFFF0000"/>
        <rFont val="新細明體"/>
        <family val="1"/>
        <charset val="136"/>
      </rPr>
      <t>110</t>
    </r>
    <r>
      <rPr>
        <sz val="12"/>
        <rFont val="新細明體"/>
        <family val="1"/>
        <charset val="136"/>
      </rPr>
      <t>點，教學及產研型編制外專任教學人員第二階段評鑑之通過標準點數為</t>
    </r>
    <r>
      <rPr>
        <b/>
        <sz val="12"/>
        <color rgb="FFFF0000"/>
        <rFont val="新細明體"/>
        <family val="1"/>
        <charset val="136"/>
      </rPr>
      <t>200</t>
    </r>
    <r>
      <rPr>
        <sz val="12"/>
        <rFont val="新細明體"/>
        <family val="1"/>
        <charset val="136"/>
      </rPr>
      <t>點。</t>
    </r>
    <phoneticPr fontId="1" type="noConversion"/>
  </si>
  <si>
    <t>學院委員(會評)分數</t>
    <phoneticPr fontId="1" type="noConversion"/>
  </si>
  <si>
    <t>系/所委員(會評)分數</t>
    <phoneticPr fontId="1" type="noConversion"/>
  </si>
  <si>
    <r>
      <rPr>
        <b/>
        <sz val="12"/>
        <color theme="1"/>
        <rFont val="新細明體"/>
        <family val="1"/>
        <charset val="136"/>
      </rPr>
      <t>內容</t>
    </r>
    <phoneticPr fontId="1" type="noConversion"/>
  </si>
  <si>
    <r>
      <rPr>
        <b/>
        <sz val="12"/>
        <color theme="1"/>
        <rFont val="新細明體"/>
        <family val="1"/>
        <charset val="136"/>
      </rPr>
      <t xml:space="preserve">佐證資料
</t>
    </r>
    <r>
      <rPr>
        <b/>
        <sz val="12"/>
        <color theme="1"/>
        <rFont val="Times New Roman"/>
        <family val="1"/>
      </rPr>
      <t>(</t>
    </r>
    <r>
      <rPr>
        <b/>
        <sz val="12"/>
        <color theme="1"/>
        <rFont val="新細明體"/>
        <family val="1"/>
        <charset val="136"/>
      </rPr>
      <t>教師檢核</t>
    </r>
    <r>
      <rPr>
        <b/>
        <sz val="12"/>
        <color theme="1"/>
        <rFont val="Times New Roman"/>
        <family val="1"/>
      </rPr>
      <t>)</t>
    </r>
    <phoneticPr fontId="1" type="noConversion"/>
  </si>
  <si>
    <t>教學類</t>
    <phoneticPr fontId="1" type="noConversion"/>
  </si>
  <si>
    <t>服務類</t>
    <phoneticPr fontId="1" type="noConversion"/>
  </si>
  <si>
    <t>國立雲林科技大學人文與科學學院編制外專任教學人員第二階段評鑑填報表</t>
    <phoneticPr fontId="1" type="noConversion"/>
  </si>
  <si>
    <r>
      <t>(二) 前一學年教學意見調查平均分數須達</t>
    </r>
    <r>
      <rPr>
        <b/>
        <sz val="12"/>
        <color rgb="FFFF0000"/>
        <rFont val="新細明體"/>
        <family val="1"/>
        <charset val="136"/>
        <scheme val="minor"/>
      </rPr>
      <t>四</t>
    </r>
    <r>
      <rPr>
        <b/>
        <sz val="12"/>
        <color theme="1"/>
        <rFont val="新細明體"/>
        <family val="1"/>
        <charset val="136"/>
        <scheme val="minor"/>
      </rPr>
      <t>分(含)以上。</t>
    </r>
    <phoneticPr fontId="1" type="noConversion"/>
  </si>
  <si>
    <t>接受網址</t>
    <phoneticPr fontId="1" type="noConversion"/>
  </si>
  <si>
    <t>作者順序
(須為第一作者或通訊作者)</t>
    <phoneticPr fontId="7" type="noConversion"/>
  </si>
  <si>
    <t>類別</t>
    <phoneticPr fontId="7" type="noConversion"/>
  </si>
  <si>
    <t>等級</t>
    <phoneticPr fontId="7" type="noConversion"/>
  </si>
  <si>
    <t>合約編號</t>
  </si>
  <si>
    <t>校內計畫編號</t>
    <phoneticPr fontId="1" type="noConversion"/>
  </si>
  <si>
    <t>專利/技術名稱</t>
  </si>
  <si>
    <t>編號</t>
    <phoneticPr fontId="1" type="noConversion"/>
  </si>
  <si>
    <t>論文名稱</t>
  </si>
  <si>
    <t>期刊名稱</t>
    <phoneticPr fontId="7" type="noConversion"/>
  </si>
  <si>
    <t>發表年/月</t>
    <phoneticPr fontId="1" type="noConversion"/>
  </si>
  <si>
    <t>佐證資料</t>
    <phoneticPr fontId="1" type="noConversion"/>
  </si>
  <si>
    <r>
      <t>國立雲林科技大學編制外專任教學人員評鑑要點第四點
教學型編制外專任教學人員之第一階段評鑑須具備下列條件：
(一 ) 須符合「國立雲林科技大學授課鐘點計算要點」有關教學型制外專任教學人員之授課鐘點規定。
(二 ) 前一學年教學意見調查平均分數須達</t>
    </r>
    <r>
      <rPr>
        <sz val="12"/>
        <color rgb="FFFF0000"/>
        <rFont val="新細明體"/>
        <family val="1"/>
        <charset val="136"/>
        <scheme val="minor"/>
      </rPr>
      <t>四</t>
    </r>
    <r>
      <rPr>
        <sz val="12"/>
        <color theme="1"/>
        <rFont val="新細明體"/>
        <family val="1"/>
        <charset val="136"/>
        <scheme val="minor"/>
      </rPr>
      <t>分(含)以上。</t>
    </r>
    <phoneticPr fontId="1" type="noConversion"/>
  </si>
  <si>
    <t>作者</t>
    <phoneticPr fontId="7" type="noConversion"/>
  </si>
  <si>
    <t>具有審稿制度(須附上佐證資料)</t>
    <phoneticPr fontId="7" type="noConversion"/>
  </si>
  <si>
    <t>具有審稿制度
(須附上佐證資料)</t>
    <phoneticPr fontId="7" type="noConversion"/>
  </si>
  <si>
    <t xml:space="preserve">具有審稿制度
(須附上佐證資料) </t>
    <phoneticPr fontId="7" type="noConversion"/>
  </si>
  <si>
    <t>國立雲林科技大學人文與科學學院【教學型】編制外專任教學人員第一階段評鑑填報表</t>
    <phoneticPr fontId="12" type="noConversion"/>
  </si>
  <si>
    <t>國立雲林科技大學人文與科學學院【產學型】編制外專任教學人員第一階段評鑑填報表</t>
    <phoneticPr fontId="12" type="noConversion"/>
  </si>
  <si>
    <t>國立雲林科技大學人文與科學學院【研究型】編制外專任教學人員第一階段評鑑填報表</t>
    <phoneticPr fontId="12" type="noConversion"/>
  </si>
  <si>
    <t>國立雲林科技大學人文與科學學院【教學及產研型】編制外專任教學人員第一階段評鑑填報表</t>
    <phoneticPr fontId="12" type="noConversion"/>
  </si>
  <si>
    <r>
      <t>評鑑日期：</t>
    </r>
    <r>
      <rPr>
        <b/>
        <sz val="12"/>
        <color theme="0" tint="-0.499984740745262"/>
        <rFont val="新細明體"/>
        <family val="1"/>
        <charset val="136"/>
        <scheme val="minor"/>
      </rPr>
      <t>(範例：2025年8月1日-2026年7月31日)</t>
    </r>
    <phoneticPr fontId="1" type="noConversion"/>
  </si>
  <si>
    <t>貢獻比例=(B)</t>
    <phoneticPr fontId="1" type="noConversion"/>
  </si>
  <si>
    <t>貢獻比例=(A)</t>
    <phoneticPr fontId="1" type="noConversion"/>
  </si>
  <si>
    <r>
      <t>國立雲林科技大學編制外專任教學人員評鑑要點第五點
產學型編制外專任教學人員之第一階段評鑑須具備下列條件之一者：
(一)每年公民營企業產學案或其他單位資助產學案累計本校實收經費為</t>
    </r>
    <r>
      <rPr>
        <b/>
        <sz val="12"/>
        <color rgb="FFFF0000"/>
        <rFont val="新細明體"/>
        <family val="1"/>
        <charset val="136"/>
        <scheme val="minor"/>
      </rPr>
      <t>四十萬</t>
    </r>
    <r>
      <rPr>
        <sz val="12"/>
        <rFont val="新細明體"/>
        <family val="1"/>
        <charset val="136"/>
        <scheme val="minor"/>
      </rPr>
      <t>元，管理費應依規定提足。且必須為主持人，如有共同/協同主持人，須檢附貢獻比例</t>
    </r>
    <r>
      <rPr>
        <u/>
        <sz val="12"/>
        <rFont val="新細明體"/>
        <family val="2"/>
        <charset val="136"/>
      </rPr>
      <t>，依貢獻比例計算其產學案金額</t>
    </r>
    <r>
      <rPr>
        <sz val="12"/>
        <rFont val="新細明體"/>
        <family val="1"/>
        <charset val="136"/>
        <scheme val="minor"/>
      </rPr>
      <t>。其他非前述產學案計畫實收金額折算方式為</t>
    </r>
    <r>
      <rPr>
        <b/>
        <sz val="12"/>
        <color rgb="FF0000FF"/>
        <rFont val="新細明體"/>
        <family val="1"/>
        <charset val="136"/>
        <scheme val="minor"/>
      </rPr>
      <t>教育部教學研究實踐計畫金額乘以零點七五、政府產學案金額乘以零點五、國科會專題計畫金額乘以零點七五(包括國科會各式產學計畫)</t>
    </r>
    <r>
      <rPr>
        <sz val="12"/>
        <rFont val="新細明體"/>
        <family val="1"/>
        <charset val="136"/>
        <scheme val="minor"/>
      </rPr>
      <t>。
(二)每年累計金額</t>
    </r>
    <r>
      <rPr>
        <b/>
        <sz val="12"/>
        <color rgb="FFFF0000"/>
        <rFont val="新細明體"/>
        <family val="1"/>
        <charset val="136"/>
        <scheme val="minor"/>
      </rPr>
      <t>四十萬</t>
    </r>
    <r>
      <rPr>
        <sz val="12"/>
        <rFont val="新細明體"/>
        <family val="1"/>
        <charset val="136"/>
        <scheme val="minor"/>
      </rPr>
      <t>技術移轉權利金(必須為主持人，如為共同/協同主持人，須檢附貢獻比例</t>
    </r>
    <r>
      <rPr>
        <u/>
        <sz val="12"/>
        <rFont val="新細明體"/>
        <family val="1"/>
        <charset val="136"/>
        <scheme val="minor"/>
      </rPr>
      <t>，依貢獻比例計算其技術移轉權利金金額</t>
    </r>
    <r>
      <rPr>
        <sz val="12"/>
        <rFont val="新細明體"/>
        <family val="1"/>
        <charset val="136"/>
        <scheme val="minor"/>
      </rPr>
      <t>)。
(三)第一款或第二款依比例達</t>
    </r>
    <r>
      <rPr>
        <b/>
        <sz val="12"/>
        <color rgb="FFFF0000"/>
        <rFont val="新細明體"/>
        <family val="1"/>
        <charset val="136"/>
        <scheme val="minor"/>
      </rPr>
      <t>百分之八十</t>
    </r>
    <r>
      <rPr>
        <sz val="12"/>
        <rFont val="新細明體"/>
        <family val="1"/>
        <charset val="136"/>
        <scheme val="minor"/>
      </rPr>
      <t>以上且 WOS 或Scopus 外文期刊論文</t>
    </r>
    <r>
      <rPr>
        <b/>
        <sz val="12"/>
        <color rgb="FFFF0000"/>
        <rFont val="新細明體"/>
        <family val="1"/>
        <charset val="136"/>
        <scheme val="minor"/>
      </rPr>
      <t>一</t>
    </r>
    <r>
      <rPr>
        <sz val="12"/>
        <rFont val="新細明體"/>
        <family val="1"/>
        <charset val="136"/>
        <scheme val="minor"/>
      </rPr>
      <t>篇。</t>
    </r>
    <phoneticPr fontId="1" type="noConversion"/>
  </si>
  <si>
    <r>
      <t>(一)每年公民營企業產學案或其他單位資助產學案累計本校實收經費為</t>
    </r>
    <r>
      <rPr>
        <b/>
        <sz val="14"/>
        <color rgb="FFFF0000"/>
        <rFont val="新細明體"/>
        <family val="1"/>
        <charset val="136"/>
        <scheme val="minor"/>
      </rPr>
      <t>四十萬</t>
    </r>
    <r>
      <rPr>
        <b/>
        <sz val="14"/>
        <color rgb="FF000000"/>
        <rFont val="新細明體"/>
        <family val="1"/>
        <charset val="136"/>
        <scheme val="minor"/>
      </rPr>
      <t>元，管理費應依規定提足。且必須為主持人，如有共同/協同主持人，須檢附貢獻比例</t>
    </r>
    <r>
      <rPr>
        <b/>
        <u/>
        <sz val="14"/>
        <color rgb="FF000000"/>
        <rFont val="新細明體"/>
        <family val="1"/>
        <charset val="136"/>
        <scheme val="minor"/>
      </rPr>
      <t>，依貢獻比例計算其產學案金額</t>
    </r>
    <r>
      <rPr>
        <b/>
        <sz val="14"/>
        <color rgb="FF000000"/>
        <rFont val="新細明體"/>
        <family val="1"/>
        <charset val="136"/>
        <scheme val="minor"/>
      </rPr>
      <t>。其他非前述產學案計畫實收金額折算方式為</t>
    </r>
    <r>
      <rPr>
        <b/>
        <sz val="14"/>
        <color rgb="FF0000FF"/>
        <rFont val="新細明體"/>
        <family val="1"/>
        <charset val="136"/>
        <scheme val="minor"/>
      </rPr>
      <t>教育部教學研究實踐計畫金額乘以零點七五、政府產學案金額乘以零點五、國科會專題計畫金額乘以零點七五（包括國科會各式產學計畫）</t>
    </r>
    <r>
      <rPr>
        <b/>
        <sz val="14"/>
        <color rgb="FF000000"/>
        <rFont val="新細明體"/>
        <family val="1"/>
        <charset val="136"/>
        <scheme val="minor"/>
      </rPr>
      <t>。</t>
    </r>
    <phoneticPr fontId="12" type="noConversion"/>
  </si>
  <si>
    <r>
      <t>(二)每年累計金額</t>
    </r>
    <r>
      <rPr>
        <b/>
        <sz val="14"/>
        <color rgb="FFFF0000"/>
        <rFont val="新細明體"/>
        <family val="1"/>
        <charset val="136"/>
        <scheme val="minor"/>
      </rPr>
      <t>四十萬</t>
    </r>
    <r>
      <rPr>
        <b/>
        <sz val="14"/>
        <color rgb="FF000000"/>
        <rFont val="新細明體"/>
        <family val="1"/>
        <charset val="136"/>
        <scheme val="minor"/>
      </rPr>
      <t>技術移轉權利金（必須為主持人，如為共同/協同主持人，須檢附貢獻比例</t>
    </r>
    <r>
      <rPr>
        <b/>
        <u/>
        <sz val="14"/>
        <color rgb="FF000000"/>
        <rFont val="新細明體"/>
        <family val="1"/>
        <charset val="136"/>
        <scheme val="minor"/>
      </rPr>
      <t>，依貢獻比例計算其技術移轉權利金金額</t>
    </r>
    <r>
      <rPr>
        <b/>
        <sz val="14"/>
        <color rgb="FF000000"/>
        <rFont val="新細明體"/>
        <family val="1"/>
        <charset val="136"/>
        <scheme val="minor"/>
      </rPr>
      <t>）。</t>
    </r>
    <phoneticPr fontId="12" type="noConversion"/>
  </si>
  <si>
    <r>
      <t>3.1(一)每年公民營企業產學案或其他單位資助產學案累計本校實收經費達</t>
    </r>
    <r>
      <rPr>
        <b/>
        <sz val="12"/>
        <color rgb="FFFF0000"/>
        <rFont val="新細明體"/>
        <family val="1"/>
        <charset val="136"/>
        <scheme val="minor"/>
      </rPr>
      <t>三十二萬</t>
    </r>
    <r>
      <rPr>
        <b/>
        <sz val="12"/>
        <rFont val="新細明體"/>
        <family val="1"/>
        <charset val="136"/>
        <scheme val="minor"/>
      </rPr>
      <t>元，管理費應依規定提足。且必須為主持人，如有共同/協同主持人，須檢附貢獻比例</t>
    </r>
    <r>
      <rPr>
        <b/>
        <u/>
        <sz val="12"/>
        <rFont val="新細明體"/>
        <family val="1"/>
        <charset val="136"/>
        <scheme val="minor"/>
      </rPr>
      <t>，依貢獻比例計算其產學案金額</t>
    </r>
    <r>
      <rPr>
        <b/>
        <sz val="12"/>
        <rFont val="新細明體"/>
        <family val="1"/>
        <charset val="136"/>
        <scheme val="minor"/>
      </rPr>
      <t>。其他非前述產學案計畫實收金額折算方式為</t>
    </r>
    <r>
      <rPr>
        <b/>
        <sz val="12"/>
        <color rgb="FF0000FF"/>
        <rFont val="新細明體"/>
        <family val="1"/>
        <charset val="136"/>
        <scheme val="minor"/>
      </rPr>
      <t>教育部教學研究實踐計畫金額乘以零點七五、政府產學案金額乘以零點五、國科會專題計畫金額乘以零點七五(包括國科會各式產學計畫)。</t>
    </r>
    <phoneticPr fontId="1" type="noConversion"/>
  </si>
  <si>
    <r>
      <t>3.2(二)每年累計金額達</t>
    </r>
    <r>
      <rPr>
        <b/>
        <sz val="12"/>
        <color rgb="FFFF0000"/>
        <rFont val="新細明體"/>
        <family val="1"/>
        <charset val="136"/>
        <scheme val="minor"/>
      </rPr>
      <t>三十二萬</t>
    </r>
    <r>
      <rPr>
        <b/>
        <sz val="12"/>
        <rFont val="新細明體"/>
        <family val="1"/>
        <charset val="136"/>
        <scheme val="minor"/>
      </rPr>
      <t>技術移轉權利金(必須為主持人，如為共同/協同主持人，須檢附貢獻比例</t>
    </r>
    <r>
      <rPr>
        <b/>
        <u/>
        <sz val="12"/>
        <rFont val="新細明體"/>
        <family val="1"/>
        <charset val="136"/>
        <scheme val="minor"/>
      </rPr>
      <t>，依貢獻比例計算其技術移轉權利金金額</t>
    </r>
    <r>
      <rPr>
        <b/>
        <sz val="12"/>
        <rFont val="新細明體"/>
        <family val="1"/>
        <charset val="136"/>
        <scheme val="minor"/>
      </rPr>
      <t>)。</t>
    </r>
    <phoneticPr fontId="1" type="noConversion"/>
  </si>
  <si>
    <t>擔任計畫之角色
(主持人/共同主持人/協同主持人)</t>
    <phoneticPr fontId="1" type="noConversion"/>
  </si>
  <si>
    <t>合作廠商</t>
    <phoneticPr fontId="1" type="noConversion"/>
  </si>
  <si>
    <t>執行日期(起訖)</t>
    <phoneticPr fontId="1" type="noConversion"/>
  </si>
  <si>
    <t>認列月份(起迄)</t>
    <phoneticPr fontId="1" type="noConversion"/>
  </si>
  <si>
    <t>2023/8/1-2023/12/31</t>
    <phoneticPr fontId="1" type="noConversion"/>
  </si>
  <si>
    <t>2023/8-2023/12</t>
    <phoneticPr fontId="1" type="noConversion"/>
  </si>
  <si>
    <t>認列比例=(A)</t>
    <phoneticPr fontId="1" type="noConversion"/>
  </si>
  <si>
    <t>計畫金額=(C)</t>
    <phoneticPr fontId="12" type="noConversion"/>
  </si>
  <si>
    <t>不同計畫類型比例=(D)
(公民營企業產學案*1、
教育部教學研究實踐計畫*0.75、
政府產學案*0.5、
國科會專題計畫*0.75、
國科會各式產學計畫*0.75)</t>
    <phoneticPr fontId="12" type="noConversion"/>
  </si>
  <si>
    <t>2023/1/1-2023/12/31</t>
    <phoneticPr fontId="1" type="noConversion"/>
  </si>
  <si>
    <t>按比例計算後金額
=(A)*(B)*(C)*(D)</t>
    <phoneticPr fontId="12" type="noConversion"/>
  </si>
  <si>
    <t>按比例計算後金額
=(A)*(B)*(C)</t>
    <phoneticPr fontId="12" type="noConversion"/>
  </si>
  <si>
    <t>認列比例=(B)</t>
    <phoneticPr fontId="1" type="noConversion"/>
  </si>
  <si>
    <r>
      <t>3.3 WOS 或Scopus 外文期刊論文</t>
    </r>
    <r>
      <rPr>
        <b/>
        <sz val="12"/>
        <color rgb="FFFF0000"/>
        <rFont val="新細明體"/>
        <family val="1"/>
        <charset val="136"/>
        <scheme val="minor"/>
      </rPr>
      <t>一</t>
    </r>
    <r>
      <rPr>
        <b/>
        <sz val="12"/>
        <rFont val="新細明體"/>
        <family val="1"/>
        <charset val="136"/>
        <scheme val="minor"/>
      </rPr>
      <t>篇。</t>
    </r>
    <phoneticPr fontId="1" type="noConversion"/>
  </si>
  <si>
    <t>(114年8月1日起適用人文與科學學院規範)</t>
    <phoneticPr fontId="1" type="noConversion"/>
  </si>
  <si>
    <r>
      <t>評鑑期間：</t>
    </r>
    <r>
      <rPr>
        <b/>
        <sz val="12"/>
        <color theme="0" tint="-0.499984740745262"/>
        <rFont val="新細明體"/>
        <family val="1"/>
        <charset val="136"/>
        <scheme val="minor"/>
      </rPr>
      <t>(範例：2025年8月1日-2026年7月31日)</t>
    </r>
    <phoneticPr fontId="1" type="noConversion"/>
  </si>
  <si>
    <r>
      <t>國立雲林科技大學編制外專任教學人員評鑑要點第六點
研究型專案教師之第一階段評鑑須具備下列條件之一者：
(一)Q2等級(含)以上SCI(E)/SSCI論文</t>
    </r>
    <r>
      <rPr>
        <b/>
        <sz val="12"/>
        <color rgb="FFFF0000"/>
        <rFont val="新細明體"/>
        <family val="1"/>
        <charset val="136"/>
        <scheme val="minor"/>
      </rPr>
      <t>二</t>
    </r>
    <r>
      <rPr>
        <sz val="12"/>
        <color rgb="FF000000"/>
        <rFont val="新細明體"/>
        <family val="1"/>
        <charset val="136"/>
        <scheme val="minor"/>
      </rPr>
      <t>篇。
(二)Q2等級(含)以上SCI(E)/SSCI論文</t>
    </r>
    <r>
      <rPr>
        <b/>
        <sz val="12"/>
        <color rgb="FFFF0000"/>
        <rFont val="新細明體"/>
        <family val="1"/>
        <charset val="136"/>
        <scheme val="minor"/>
      </rPr>
      <t>一</t>
    </r>
    <r>
      <rPr>
        <sz val="12"/>
        <color rgb="FF000000"/>
        <rFont val="新細明體"/>
        <family val="1"/>
        <charset val="136"/>
        <scheme val="minor"/>
      </rPr>
      <t>篇及Q3論文</t>
    </r>
    <r>
      <rPr>
        <b/>
        <sz val="12"/>
        <color rgb="FFFF0000"/>
        <rFont val="新細明體"/>
        <family val="1"/>
        <charset val="136"/>
        <scheme val="minor"/>
      </rPr>
      <t>一</t>
    </r>
    <r>
      <rPr>
        <sz val="12"/>
        <color rgb="FF000000"/>
        <rFont val="新細明體"/>
        <family val="1"/>
        <charset val="136"/>
        <scheme val="minor"/>
      </rPr>
      <t>篇。
(三)Q2等級(含)以上SCI(E)/SSCI論文</t>
    </r>
    <r>
      <rPr>
        <b/>
        <sz val="12"/>
        <color rgb="FFFF0000"/>
        <rFont val="新細明體"/>
        <family val="1"/>
        <charset val="136"/>
        <scheme val="minor"/>
      </rPr>
      <t>一</t>
    </r>
    <r>
      <rPr>
        <sz val="12"/>
        <color rgb="FF000000"/>
        <rFont val="新細明體"/>
        <family val="1"/>
        <charset val="136"/>
        <scheme val="minor"/>
      </rPr>
      <t>篇及Q4論文</t>
    </r>
    <r>
      <rPr>
        <b/>
        <sz val="12"/>
        <color rgb="FFFF0000"/>
        <rFont val="新細明體"/>
        <family val="1"/>
        <charset val="136"/>
        <scheme val="minor"/>
      </rPr>
      <t>二</t>
    </r>
    <r>
      <rPr>
        <sz val="12"/>
        <color rgb="FF000000"/>
        <rFont val="新細明體"/>
        <family val="1"/>
        <charset val="136"/>
        <scheme val="minor"/>
      </rPr>
      <t xml:space="preserve">篇。
</t>
    </r>
    <r>
      <rPr>
        <sz val="12"/>
        <color rgb="FFFF0000"/>
        <rFont val="新細明體"/>
        <family val="1"/>
        <charset val="136"/>
        <scheme val="minor"/>
      </rPr>
      <t>第二款及第三款須加上公民營企業產學案或其他單位資助產學案累計金額</t>
    </r>
    <r>
      <rPr>
        <b/>
        <sz val="12"/>
        <color rgb="FFFF0000"/>
        <rFont val="新細明體"/>
        <family val="1"/>
        <charset val="136"/>
        <scheme val="minor"/>
      </rPr>
      <t>十五萬</t>
    </r>
    <r>
      <rPr>
        <sz val="12"/>
        <color rgb="FFFF0000"/>
        <rFont val="新細明體"/>
        <family val="1"/>
        <charset val="136"/>
        <scheme val="minor"/>
      </rPr>
      <t>元或技術移轉權利金累計金額</t>
    </r>
    <r>
      <rPr>
        <b/>
        <sz val="12"/>
        <color rgb="FFFF0000"/>
        <rFont val="新細明體"/>
        <family val="1"/>
        <charset val="136"/>
        <scheme val="minor"/>
      </rPr>
      <t>十萬</t>
    </r>
    <r>
      <rPr>
        <sz val="12"/>
        <color rgb="FFFF0000"/>
        <rFont val="新細明體"/>
        <family val="1"/>
        <charset val="136"/>
        <scheme val="minor"/>
      </rPr>
      <t>元。</t>
    </r>
    <r>
      <rPr>
        <sz val="12"/>
        <color rgb="FF000000"/>
        <rFont val="新細明體"/>
        <family val="1"/>
        <charset val="136"/>
        <scheme val="minor"/>
      </rPr>
      <t>以上必須為主持人，如為共同/協同主持人，須檢附貢獻比例，</t>
    </r>
    <r>
      <rPr>
        <u/>
        <sz val="12"/>
        <color rgb="FF000000"/>
        <rFont val="新細明體"/>
        <family val="1"/>
        <charset val="136"/>
        <scheme val="minor"/>
      </rPr>
      <t>依貢獻比例計算其產學案或技術移轉權利金金額</t>
    </r>
    <r>
      <rPr>
        <sz val="12"/>
        <color rgb="FF000000"/>
        <rFont val="新細明體"/>
        <family val="1"/>
        <charset val="136"/>
        <scheme val="minor"/>
      </rPr>
      <t>。
其他非上述產學案計畫實收金額折算方式為</t>
    </r>
    <r>
      <rPr>
        <b/>
        <sz val="12"/>
        <color rgb="FF0000FF"/>
        <rFont val="新細明體"/>
        <family val="1"/>
        <charset val="136"/>
        <scheme val="minor"/>
      </rPr>
      <t>教育部教學研究實踐計畫金額乘以零點七五、國科會專題計畫金額乘以零點七五（含國科會各式產學計畫）、政府產學案金額乘以零點五</t>
    </r>
    <r>
      <rPr>
        <sz val="12"/>
        <color rgb="FF000000"/>
        <rFont val="新細明體"/>
        <family val="1"/>
        <charset val="136"/>
        <scheme val="minor"/>
      </rPr>
      <t>。</t>
    </r>
    <phoneticPr fontId="1" type="noConversion"/>
  </si>
  <si>
    <r>
      <t xml:space="preserve">二、如為「（二）Q2等級(含)以上SCI(E)/SSCI論文一篇及Q3論文一篇。（三）Q2等級(含)以上SCI(E)/SSCI論文一篇及Q4論文二篇」者，
</t>
    </r>
    <r>
      <rPr>
        <b/>
        <sz val="14"/>
        <color rgb="FFFF0000"/>
        <rFont val="新細明體"/>
        <family val="1"/>
        <charset val="136"/>
        <scheme val="minor"/>
      </rPr>
      <t>須加上公民營企業產學案或其他單位資助產學案累計金額十五萬元或技術移轉權利金累計金額十萬元</t>
    </r>
    <r>
      <rPr>
        <b/>
        <sz val="14"/>
        <rFont val="新細明體"/>
        <family val="1"/>
        <charset val="136"/>
        <scheme val="minor"/>
      </rPr>
      <t>。</t>
    </r>
    <r>
      <rPr>
        <b/>
        <sz val="14"/>
        <color theme="1"/>
        <rFont val="新細明體"/>
        <family val="1"/>
        <charset val="136"/>
        <scheme val="minor"/>
      </rPr>
      <t>以上必須為主持人，如為共同/協同主持人，須檢附貢獻比例，</t>
    </r>
    <r>
      <rPr>
        <b/>
        <u/>
        <sz val="14"/>
        <color theme="1"/>
        <rFont val="新細明體"/>
        <family val="1"/>
        <charset val="136"/>
        <scheme val="minor"/>
      </rPr>
      <t>依貢獻比例計算其產學案或技術移轉權利金金額</t>
    </r>
    <r>
      <rPr>
        <b/>
        <sz val="14"/>
        <color theme="1"/>
        <rFont val="新細明體"/>
        <family val="1"/>
        <charset val="136"/>
        <scheme val="minor"/>
      </rPr>
      <t>。
其他非上述產學案計畫實收金額折算方式為</t>
    </r>
    <r>
      <rPr>
        <b/>
        <sz val="14"/>
        <color rgb="FF0000FF"/>
        <rFont val="新細明體"/>
        <family val="1"/>
        <charset val="136"/>
        <scheme val="minor"/>
      </rPr>
      <t>教育部教學研究實踐計畫金額乘以零點七五、國科會專題計畫金額乘以零點七五（含國科會各式產學計畫）、政府產學案金額乘以零點五</t>
    </r>
    <r>
      <rPr>
        <b/>
        <sz val="14"/>
        <color theme="1"/>
        <rFont val="新細明體"/>
        <family val="1"/>
        <charset val="136"/>
        <scheme val="minor"/>
      </rPr>
      <t xml:space="preserve">。
</t>
    </r>
    <r>
      <rPr>
        <b/>
        <sz val="14"/>
        <color rgb="FF0000FF"/>
        <rFont val="新細明體"/>
        <family val="1"/>
        <charset val="136"/>
        <scheme val="minor"/>
      </rPr>
      <t>下列2.1及2.2擇一完成。</t>
    </r>
    <phoneticPr fontId="1" type="noConversion"/>
  </si>
  <si>
    <r>
      <t>2.1 每年累計金額</t>
    </r>
    <r>
      <rPr>
        <b/>
        <sz val="12"/>
        <color rgb="FFFF0000"/>
        <rFont val="新細明體"/>
        <family val="1"/>
        <charset val="136"/>
        <scheme val="minor"/>
      </rPr>
      <t>十五萬</t>
    </r>
    <r>
      <rPr>
        <b/>
        <sz val="12"/>
        <rFont val="新細明體"/>
        <family val="1"/>
        <charset val="136"/>
        <scheme val="minor"/>
      </rPr>
      <t>元公民營企業產學案或其他單位資助產學案，必須為主持人，如為共同/協同主持人，須檢附貢獻比例</t>
    </r>
    <r>
      <rPr>
        <b/>
        <u/>
        <sz val="12"/>
        <rFont val="新細明體"/>
        <family val="1"/>
        <charset val="136"/>
        <scheme val="minor"/>
      </rPr>
      <t>，依貢獻比例計算其產學案金額</t>
    </r>
    <r>
      <rPr>
        <b/>
        <sz val="12"/>
        <rFont val="新細明體"/>
        <family val="1"/>
        <charset val="136"/>
        <scheme val="minor"/>
      </rPr>
      <t>。其他非前述產學案計畫實收金額折算方式為</t>
    </r>
    <r>
      <rPr>
        <b/>
        <sz val="12"/>
        <color rgb="FF0000FF"/>
        <rFont val="新細明體"/>
        <family val="1"/>
        <charset val="136"/>
        <scheme val="minor"/>
      </rPr>
      <t>教育部教學研究實踐計畫金額乘以零點七五、國科會專題計畫金額乘以零點七五(包括國科會各式產學計畫)、政府產學案金額乘以零點五</t>
    </r>
    <r>
      <rPr>
        <b/>
        <sz val="12"/>
        <rFont val="新細明體"/>
        <family val="1"/>
        <charset val="136"/>
        <scheme val="minor"/>
      </rPr>
      <t>。</t>
    </r>
    <phoneticPr fontId="1" type="noConversion"/>
  </si>
  <si>
    <r>
      <t>2.2 每年累計金額</t>
    </r>
    <r>
      <rPr>
        <b/>
        <sz val="12"/>
        <color rgb="FFFF0000"/>
        <rFont val="新細明體"/>
        <family val="1"/>
        <charset val="136"/>
        <scheme val="minor"/>
      </rPr>
      <t>十萬</t>
    </r>
    <r>
      <rPr>
        <b/>
        <sz val="12"/>
        <rFont val="新細明體"/>
        <family val="1"/>
        <charset val="136"/>
        <scheme val="minor"/>
      </rPr>
      <t>元技術移轉權利金(必須為主持人，如為共同/協同主持人，須檢附貢獻比例</t>
    </r>
    <r>
      <rPr>
        <b/>
        <u/>
        <sz val="12"/>
        <rFont val="新細明體"/>
        <family val="1"/>
        <charset val="136"/>
        <scheme val="minor"/>
      </rPr>
      <t>，依貢獻比例計算其技術移轉權利金金額</t>
    </r>
    <r>
      <rPr>
        <b/>
        <sz val="12"/>
        <rFont val="新細明體"/>
        <family val="1"/>
        <charset val="136"/>
        <scheme val="minor"/>
      </rPr>
      <t>)。</t>
    </r>
    <phoneticPr fontId="1" type="noConversion"/>
  </si>
  <si>
    <r>
      <t>評鑑期間：</t>
    </r>
    <r>
      <rPr>
        <b/>
        <sz val="12"/>
        <color theme="0" tint="-0.499984740745262"/>
        <rFont val="新細明體"/>
        <family val="1"/>
        <charset val="136"/>
        <scheme val="minor"/>
      </rPr>
      <t>(範例：範例：2025年8月1日-2026年7月31日)</t>
    </r>
    <phoneticPr fontId="1" type="noConversion"/>
  </si>
  <si>
    <r>
      <t>國立雲林科技大學編制外專任教學人員評鑑要點第七點
教學及產研型編制外專任教學人員之第一階段評鑑須具備下列條件之一者：
(一)  WOS或Scopus或TSSCI期刊論文</t>
    </r>
    <r>
      <rPr>
        <b/>
        <sz val="12"/>
        <color rgb="FFFF0000"/>
        <rFont val="新細明體"/>
        <family val="1"/>
        <charset val="136"/>
        <scheme val="minor"/>
      </rPr>
      <t>一</t>
    </r>
    <r>
      <rPr>
        <sz val="12"/>
        <color theme="1"/>
        <rFont val="新細明體"/>
        <family val="1"/>
        <charset val="136"/>
        <scheme val="minor"/>
      </rPr>
      <t>篇，且須為第一作者或通訊作者。
(二) 公民營企業產學案或其他單位資助產學案每年累計實收金額</t>
    </r>
    <r>
      <rPr>
        <b/>
        <sz val="12"/>
        <color rgb="FFFF0000"/>
        <rFont val="新細明體"/>
        <family val="1"/>
        <charset val="136"/>
        <scheme val="minor"/>
      </rPr>
      <t>二十萬</t>
    </r>
    <r>
      <rPr>
        <sz val="12"/>
        <color theme="1"/>
        <rFont val="新細明體"/>
        <family val="1"/>
        <charset val="136"/>
        <scheme val="minor"/>
      </rPr>
      <t>元(管理費應依規定提足，必須為主持人如為共同/協同主持人，須檢附貢獻比例</t>
    </r>
    <r>
      <rPr>
        <u/>
        <sz val="12"/>
        <color theme="1"/>
        <rFont val="新細明體"/>
        <family val="1"/>
        <charset val="136"/>
        <scheme val="minor"/>
      </rPr>
      <t>，依貢獻比例計算其產學案金額</t>
    </r>
    <r>
      <rPr>
        <sz val="12"/>
        <color theme="1"/>
        <rFont val="新細明體"/>
        <family val="1"/>
        <charset val="136"/>
        <scheme val="minor"/>
      </rPr>
      <t>。其他非前述產學案計畫實收金額折算方式為</t>
    </r>
    <r>
      <rPr>
        <b/>
        <sz val="12"/>
        <color rgb="FF0000FF"/>
        <rFont val="新細明體"/>
        <family val="1"/>
        <charset val="136"/>
        <scheme val="minor"/>
      </rPr>
      <t>教育部教學研究實踐計畫金額乘以零點七五、政府產學案金額乘以零點五、國科會專題計畫金額乘以零點七五(包括國科會各式產學計畫)</t>
    </r>
    <r>
      <rPr>
        <sz val="12"/>
        <color theme="1"/>
        <rFont val="新細明體"/>
        <family val="1"/>
        <charset val="136"/>
        <scheme val="minor"/>
      </rPr>
      <t>。
(三) 技術移轉權利金每年累計金額</t>
    </r>
    <r>
      <rPr>
        <b/>
        <sz val="12"/>
        <color rgb="FFFF0000"/>
        <rFont val="新細明體"/>
        <family val="1"/>
        <charset val="136"/>
        <scheme val="minor"/>
      </rPr>
      <t>十五萬</t>
    </r>
    <r>
      <rPr>
        <sz val="12"/>
        <color theme="1"/>
        <rFont val="新細明體"/>
        <family val="1"/>
        <charset val="136"/>
        <scheme val="minor"/>
      </rPr>
      <t>元(必須為主持人，如為共同/協同主持人，須檢附貢獻比例</t>
    </r>
    <r>
      <rPr>
        <u/>
        <sz val="12"/>
        <color theme="1"/>
        <rFont val="新細明體"/>
        <family val="1"/>
        <charset val="136"/>
        <scheme val="minor"/>
      </rPr>
      <t>，依貢獻比例計算其技術移轉權利金金額</t>
    </r>
    <r>
      <rPr>
        <sz val="12"/>
        <color theme="1"/>
        <rFont val="新細明體"/>
        <family val="1"/>
        <charset val="136"/>
        <scheme val="minor"/>
      </rPr>
      <t>)。</t>
    </r>
    <phoneticPr fontId="1" type="noConversion"/>
  </si>
  <si>
    <r>
      <t>1. 計畫</t>
    </r>
    <r>
      <rPr>
        <b/>
        <u/>
        <sz val="12"/>
        <color rgb="FFFF0000"/>
        <rFont val="新細明體"/>
        <family val="1"/>
        <charset val="136"/>
        <scheme val="minor"/>
      </rPr>
      <t>以當學期實際執行月數依比例計算之，並以「月」為單位計算</t>
    </r>
    <r>
      <rPr>
        <sz val="12"/>
        <rFont val="新細明體"/>
        <family val="1"/>
        <charset val="136"/>
        <scheme val="minor"/>
      </rPr>
      <t xml:space="preserve">。(例如：評鑑日期為2025年8月1日-2026年7月31日。若教師的計畫期程為2025/01/01-2025/12/31金額120萬，則績效認列2025/08/01-2025/12/31，共五個月，依比例計算認列金額50萬；2025/01/01-2025/07/31則無法認列。若教師的計畫期程為2025/08/01-2025/12/31金額120萬，則績效完整認列，金額120萬元)
</t>
    </r>
    <r>
      <rPr>
        <u/>
        <sz val="12"/>
        <rFont val="新細明體"/>
        <family val="1"/>
        <charset val="136"/>
        <scheme val="minor"/>
      </rPr>
      <t>2.技術移轉權利金計算</t>
    </r>
    <r>
      <rPr>
        <b/>
        <u/>
        <sz val="12"/>
        <color rgb="FFFF0000"/>
        <rFont val="新細明體"/>
        <family val="1"/>
        <charset val="136"/>
        <scheme val="minor"/>
      </rPr>
      <t>以執行起始月為基準，並以「月」為單位計算</t>
    </r>
    <r>
      <rPr>
        <u/>
        <sz val="12"/>
        <rFont val="新細明體"/>
        <family val="1"/>
        <charset val="136"/>
        <scheme val="minor"/>
      </rPr>
      <t>。</t>
    </r>
    <r>
      <rPr>
        <sz val="12"/>
        <rFont val="新細明體"/>
        <family val="1"/>
        <charset val="136"/>
        <scheme val="minor"/>
      </rPr>
      <t xml:space="preserve">
3.論文為合約開始日至考核資料繳交截止日，含已接受論文，通訊作者二人以上(含)依</t>
    </r>
    <r>
      <rPr>
        <u/>
        <sz val="12"/>
        <rFont val="新細明體"/>
        <family val="1"/>
        <charset val="136"/>
        <scheme val="minor"/>
      </rPr>
      <t>該通訊人數</t>
    </r>
    <r>
      <rPr>
        <sz val="12"/>
        <rFont val="新細明體"/>
        <family val="1"/>
        <charset val="136"/>
        <scheme val="minor"/>
      </rPr>
      <t>平均計算。</t>
    </r>
    <r>
      <rPr>
        <u/>
        <sz val="12"/>
        <rFont val="新細明體"/>
        <family val="1"/>
        <charset val="136"/>
        <scheme val="minor"/>
      </rPr>
      <t>若論文發表於「不鼓勵期刊或出版社清單」，每篇視為0.5篇折算，但115年1月1日起，不得列入計算。「不鼓勵期刊或出版社清單」依研發處之公告辦理。</t>
    </r>
    <phoneticPr fontId="12" type="noConversion"/>
  </si>
  <si>
    <r>
      <t>(二)公民營企業產學案或其他單位資助產學案每年累計實收金額</t>
    </r>
    <r>
      <rPr>
        <b/>
        <sz val="14"/>
        <color rgb="FFFF0000"/>
        <rFont val="新細明體"/>
        <family val="1"/>
        <charset val="136"/>
        <scheme val="minor"/>
      </rPr>
      <t>二十萬</t>
    </r>
    <r>
      <rPr>
        <b/>
        <sz val="14"/>
        <color theme="1"/>
        <rFont val="新細明體"/>
        <family val="1"/>
        <charset val="136"/>
        <scheme val="minor"/>
      </rPr>
      <t>元(管理費應依規定提足，必須為主持人如為共同/協同主持人，須檢附貢獻比例</t>
    </r>
    <r>
      <rPr>
        <b/>
        <u/>
        <sz val="14"/>
        <color theme="1"/>
        <rFont val="新細明體"/>
        <family val="1"/>
        <charset val="136"/>
        <scheme val="minor"/>
      </rPr>
      <t>，依貢獻比例計算其產學案金額</t>
    </r>
    <r>
      <rPr>
        <b/>
        <sz val="14"/>
        <color theme="1"/>
        <rFont val="新細明體"/>
        <family val="1"/>
        <charset val="136"/>
        <scheme val="minor"/>
      </rPr>
      <t>)。其他非前述產學案計畫實收金額折算方式為</t>
    </r>
    <r>
      <rPr>
        <b/>
        <sz val="14"/>
        <color rgb="FF0000FF"/>
        <rFont val="新細明體"/>
        <family val="1"/>
        <charset val="136"/>
        <scheme val="minor"/>
      </rPr>
      <t>教育部教學研究實踐計畫金額乘以零點七五、政府產學案金額乘以零點五、國科會專題計畫金額乘以零點七五(包括國科會各式產學計畫)</t>
    </r>
    <r>
      <rPr>
        <b/>
        <sz val="14"/>
        <color theme="1"/>
        <rFont val="新細明體"/>
        <family val="1"/>
        <charset val="136"/>
        <scheme val="minor"/>
      </rPr>
      <t>。</t>
    </r>
    <phoneticPr fontId="12" type="noConversion"/>
  </si>
  <si>
    <r>
      <t>(二)技術移轉權利金每年累計金額</t>
    </r>
    <r>
      <rPr>
        <b/>
        <sz val="14"/>
        <color rgb="FFFF0000"/>
        <rFont val="新細明體"/>
        <family val="1"/>
        <charset val="136"/>
        <scheme val="minor"/>
      </rPr>
      <t>十五萬</t>
    </r>
    <r>
      <rPr>
        <b/>
        <sz val="14"/>
        <color rgb="FF000000"/>
        <rFont val="新細明體"/>
        <family val="1"/>
        <charset val="136"/>
        <scheme val="minor"/>
      </rPr>
      <t>元(必須為主持人，如為共同/協同主持人，須檢附貢獻比例</t>
    </r>
    <r>
      <rPr>
        <b/>
        <u/>
        <sz val="14"/>
        <color rgb="FF000000"/>
        <rFont val="新細明體"/>
        <family val="1"/>
        <charset val="136"/>
        <scheme val="minor"/>
      </rPr>
      <t>，依貢獻比例計算其技術移轉權利金金額</t>
    </r>
    <r>
      <rPr>
        <b/>
        <sz val="14"/>
        <color rgb="FF000000"/>
        <rFont val="新細明體"/>
        <family val="1"/>
        <charset val="136"/>
        <scheme val="minor"/>
      </rPr>
      <t>)。</t>
    </r>
    <phoneticPr fontId="12" type="noConversion"/>
  </si>
  <si>
    <r>
      <t>(一) 須符合「國立雲林科技大學授課鐘點計算要點」有關教學型編制外專任教學人員之授課鐘點規定。</t>
    </r>
    <r>
      <rPr>
        <b/>
        <sz val="12"/>
        <color rgb="FF0000FF"/>
        <rFont val="新細明體"/>
        <family val="1"/>
        <charset val="136"/>
        <scheme val="minor"/>
      </rPr>
      <t>(每學年教授16鐘點；副教授、助理教授18鐘點；講師20鐘點)</t>
    </r>
    <phoneticPr fontId="1" type="noConversion"/>
  </si>
  <si>
    <r>
      <t>1. 計畫以</t>
    </r>
    <r>
      <rPr>
        <b/>
        <u/>
        <sz val="12"/>
        <color rgb="FFFF0000"/>
        <rFont val="新細明體"/>
        <family val="1"/>
        <charset val="136"/>
        <scheme val="minor"/>
      </rPr>
      <t>當學期實際執行月數依比例計算之，並以「月」為單位計算</t>
    </r>
    <r>
      <rPr>
        <sz val="12"/>
        <rFont val="新細明體"/>
        <family val="1"/>
        <charset val="136"/>
        <scheme val="minor"/>
      </rPr>
      <t xml:space="preserve">。(例如：評鑑日期為2025年8月1日-2026年7月31日。若教師的計畫期程為2025/01/01-2025/12/31金額120萬，則績效認列2025/08/01-2025/12/31，共五個月，依比例計算認列金額50萬；2025/01/01-2025/07/31則無法認列。若教師的計畫期程為2025/08/01-2025/12/31金額120萬，則績效完整認列，金額120萬元)
</t>
    </r>
    <r>
      <rPr>
        <u/>
        <sz val="12"/>
        <rFont val="新細明體"/>
        <family val="1"/>
        <charset val="136"/>
        <scheme val="minor"/>
      </rPr>
      <t>2.技術移轉權利金計算以</t>
    </r>
    <r>
      <rPr>
        <b/>
        <u/>
        <sz val="12"/>
        <color rgb="FFFF0000"/>
        <rFont val="新細明體"/>
        <family val="1"/>
        <charset val="136"/>
        <scheme val="minor"/>
      </rPr>
      <t>執行起始月為基準，並以「月」為單位計算</t>
    </r>
    <r>
      <rPr>
        <u/>
        <sz val="12"/>
        <rFont val="新細明體"/>
        <family val="1"/>
        <charset val="136"/>
        <scheme val="minor"/>
      </rPr>
      <t>。</t>
    </r>
    <r>
      <rPr>
        <sz val="12"/>
        <rFont val="新細明體"/>
        <family val="1"/>
        <charset val="136"/>
        <scheme val="minor"/>
      </rPr>
      <t xml:space="preserve">
3.論文為合約開始日至考核資料繳交截止日，含已接受論文。</t>
    </r>
    <r>
      <rPr>
        <u/>
        <sz val="12"/>
        <rFont val="新細明體"/>
        <family val="1"/>
        <charset val="136"/>
        <scheme val="minor"/>
      </rPr>
      <t>若論文發表於「不鼓勵期刊或出版社清單」，每篇視為0.5篇折算，但2026年1月1日起，不得列入計算。「不鼓勵期刊或出版社清單」依研發處之公告辦理。</t>
    </r>
    <phoneticPr fontId="12" type="noConversion"/>
  </si>
  <si>
    <r>
      <t>1.期刊等級是以WOS資料庫中，根據Journal Impact Factor計算之排序結果為依據。</t>
    </r>
    <r>
      <rPr>
        <u/>
        <sz val="12"/>
        <rFont val="新細明體"/>
        <family val="1"/>
        <charset val="136"/>
        <scheme val="minor"/>
      </rPr>
      <t xml:space="preserve">若論文發表於「不鼓勵期刊或出版社清單」，每篇視為0.5篇折算，但2026年1月1日起，不得列入計算。「不鼓勵期刊或出版社清單」依研發處之公告辦理。
</t>
    </r>
    <r>
      <rPr>
        <sz val="12"/>
        <rFont val="新細明體"/>
        <family val="1"/>
        <charset val="136"/>
        <scheme val="minor"/>
      </rPr>
      <t>2.每篇論文僅計一次（合約開始日至考核資料繳交截止日，含已接受論文），須為第一作者或通訊作者，通訊作者二人以上(含)依</t>
    </r>
    <r>
      <rPr>
        <u/>
        <sz val="12"/>
        <rFont val="新細明體"/>
        <family val="1"/>
        <charset val="136"/>
        <scheme val="minor"/>
      </rPr>
      <t>該通訊人數</t>
    </r>
    <r>
      <rPr>
        <sz val="12"/>
        <rFont val="新細明體"/>
        <family val="1"/>
        <charset val="136"/>
        <scheme val="minor"/>
      </rPr>
      <t>平均計算；Journal of Innovative Technology (JIT)等同SCI(E)/SSCI Q3。
3. 計畫以</t>
    </r>
    <r>
      <rPr>
        <b/>
        <u/>
        <sz val="12"/>
        <color rgb="FFFF0000"/>
        <rFont val="新細明體"/>
        <family val="1"/>
        <charset val="136"/>
        <scheme val="minor"/>
      </rPr>
      <t>當學期實際執行月數依比例計算之，並以「月」為單位計算</t>
    </r>
    <r>
      <rPr>
        <sz val="12"/>
        <rFont val="新細明體"/>
        <family val="1"/>
        <charset val="136"/>
        <scheme val="minor"/>
      </rPr>
      <t>。(例如：評鑑日期為2025年8月1日-2026年7月31日。若教師的計畫期程為2025/01/01-2025/12/31金額120萬，則績效認列2025/08/01-2025/12/31，共五個月，依比例計算認列金額50萬；2025/01/01-2025/07/31則無法認列。若教師的計畫期程為2025/08/01-2025/12/31金額120萬，則績效完整認列，金額120萬元)
4.</t>
    </r>
    <r>
      <rPr>
        <u/>
        <sz val="12"/>
        <rFont val="新細明體"/>
        <family val="1"/>
        <charset val="136"/>
        <scheme val="minor"/>
      </rPr>
      <t>技術移轉權利金計算以</t>
    </r>
    <r>
      <rPr>
        <b/>
        <u/>
        <sz val="12"/>
        <color rgb="FFFF0000"/>
        <rFont val="新細明體"/>
        <family val="1"/>
        <charset val="136"/>
        <scheme val="minor"/>
      </rPr>
      <t>執行起始月為基準，並以「月」為單位計算</t>
    </r>
    <r>
      <rPr>
        <sz val="12"/>
        <rFont val="新細明體"/>
        <family val="1"/>
        <charset val="136"/>
        <scheme val="minor"/>
      </rPr>
      <t>。
5.公民營企業產學案或其他單位資助產學案管理費應依規定提足。</t>
    </r>
    <phoneticPr fontId="12" type="noConversion"/>
  </si>
  <si>
    <t>2023/4/1-2023/12/31</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</si>
</sst>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76" formatCode="_-* #,##0_-;\-* #,##0_-;_-* &quot;-&quot;??_-;_-@_-"/>
    <numFmt numFmtId="177" formatCode="#,##0_);[Red]\(#,##0\)"/>
  </numFmts>
  <fonts count="42" x14ac:knownFonts="1">
    <font>
      <sz val="12"/>
      <color theme="1"/>
      <name val="新細明體"/>
      <family val="2"/>
      <charset val="136"/>
      <scheme val="minor"/>
    </font>
    <font>
      <sz val="9"/>
      <name val="新細明體"/>
      <family val="2"/>
      <charset val="136"/>
      <scheme val="minor"/>
    </font>
    <font>
      <sz val="12"/>
      <name val="新細明體"/>
      <family val="1"/>
      <charset val="136"/>
      <scheme val="minor"/>
    </font>
    <font>
      <b/>
      <sz val="12"/>
      <name val="新細明體"/>
      <family val="1"/>
      <charset val="136"/>
      <scheme val="minor"/>
    </font>
    <font>
      <b/>
      <sz val="12"/>
      <color theme="1"/>
      <name val="新細明體"/>
      <family val="1"/>
      <charset val="136"/>
      <scheme val="minor"/>
    </font>
    <font>
      <sz val="12"/>
      <color theme="1"/>
      <name val="新細明體"/>
      <family val="1"/>
      <charset val="136"/>
      <scheme val="minor"/>
    </font>
    <font>
      <b/>
      <sz val="14"/>
      <color theme="1"/>
      <name val="新細明體"/>
      <family val="1"/>
      <charset val="136"/>
      <scheme val="minor"/>
    </font>
    <font>
      <sz val="12"/>
      <name val="新細明體"/>
      <family val="1"/>
      <charset val="136"/>
    </font>
    <font>
      <sz val="12"/>
      <name val="Times New Roman"/>
      <family val="1"/>
    </font>
    <font>
      <sz val="12"/>
      <name val="新細明體"/>
      <family val="2"/>
      <charset val="136"/>
      <scheme val="minor"/>
    </font>
    <font>
      <b/>
      <sz val="14"/>
      <name val="新細明體"/>
      <family val="1"/>
      <charset val="136"/>
      <scheme val="minor"/>
    </font>
    <font>
      <sz val="12"/>
      <color theme="1"/>
      <name val="新細明體"/>
      <family val="2"/>
      <charset val="136"/>
      <scheme val="minor"/>
    </font>
    <font>
      <sz val="9"/>
      <name val="新細明體"/>
      <family val="2"/>
      <charset val="136"/>
    </font>
    <font>
      <b/>
      <sz val="12"/>
      <color rgb="FFFF0000"/>
      <name val="新細明體"/>
      <family val="1"/>
      <charset val="136"/>
    </font>
    <font>
      <b/>
      <sz val="12"/>
      <color theme="1"/>
      <name val="Times New Roman"/>
      <family val="1"/>
      <charset val="136"/>
    </font>
    <font>
      <b/>
      <sz val="12"/>
      <color theme="1"/>
      <name val="新細明體"/>
      <family val="1"/>
      <charset val="136"/>
    </font>
    <font>
      <b/>
      <sz val="12"/>
      <color theme="1"/>
      <name val="Times New Roman"/>
      <family val="1"/>
    </font>
    <font>
      <b/>
      <sz val="10"/>
      <name val="新細明體"/>
      <family val="1"/>
      <charset val="136"/>
      <scheme val="minor"/>
    </font>
    <font>
      <sz val="12"/>
      <color rgb="FF000000"/>
      <name val="新細明體"/>
      <family val="1"/>
      <charset val="136"/>
      <scheme val="minor"/>
    </font>
    <font>
      <b/>
      <sz val="12"/>
      <color rgb="FFFF0000"/>
      <name val="新細明體"/>
      <family val="1"/>
      <charset val="136"/>
      <scheme val="minor"/>
    </font>
    <font>
      <b/>
      <sz val="14"/>
      <color rgb="FF000000"/>
      <name val="新細明體"/>
      <family val="1"/>
      <charset val="136"/>
      <scheme val="minor"/>
    </font>
    <font>
      <b/>
      <sz val="12"/>
      <color rgb="FF000000"/>
      <name val="新細明體"/>
      <family val="1"/>
      <charset val="136"/>
      <scheme val="minor"/>
    </font>
    <font>
      <sz val="12"/>
      <name val="新細明體"/>
      <family val="2"/>
      <charset val="136"/>
    </font>
    <font>
      <sz val="12"/>
      <color rgb="FFFF0000"/>
      <name val="新細明體"/>
      <family val="1"/>
      <charset val="136"/>
      <scheme val="minor"/>
    </font>
    <font>
      <sz val="10"/>
      <color theme="1"/>
      <name val="新細明體"/>
      <family val="1"/>
      <charset val="136"/>
      <scheme val="minor"/>
    </font>
    <font>
      <b/>
      <sz val="10"/>
      <color theme="1"/>
      <name val="新細明體"/>
      <family val="1"/>
      <charset val="136"/>
      <scheme val="minor"/>
    </font>
    <font>
      <b/>
      <sz val="12"/>
      <color rgb="FF0000FF"/>
      <name val="新細明體"/>
      <family val="1"/>
      <charset val="136"/>
      <scheme val="minor"/>
    </font>
    <font>
      <sz val="10"/>
      <color rgb="FF000000"/>
      <name val="新細明體"/>
      <family val="1"/>
      <charset val="136"/>
      <scheme val="minor"/>
    </font>
    <font>
      <b/>
      <sz val="14"/>
      <color rgb="FFFF0000"/>
      <name val="新細明體"/>
      <family val="1"/>
      <charset val="136"/>
      <scheme val="minor"/>
    </font>
    <font>
      <u/>
      <sz val="12"/>
      <color theme="1"/>
      <name val="新細明體"/>
      <family val="1"/>
      <charset val="136"/>
      <scheme val="minor"/>
    </font>
    <font>
      <b/>
      <sz val="12"/>
      <color theme="0" tint="-0.499984740745262"/>
      <name val="新細明體"/>
      <family val="1"/>
      <charset val="136"/>
      <scheme val="minor"/>
    </font>
    <font>
      <sz val="12"/>
      <color theme="0" tint="-0.499984740745262"/>
      <name val="新細明體"/>
      <family val="1"/>
      <charset val="136"/>
      <scheme val="minor"/>
    </font>
    <font>
      <b/>
      <sz val="14"/>
      <color rgb="FF0000FF"/>
      <name val="新細明體"/>
      <family val="1"/>
      <charset val="136"/>
      <scheme val="minor"/>
    </font>
    <font>
      <b/>
      <sz val="12"/>
      <color theme="1"/>
      <name val="微軟正黑體"/>
      <family val="1"/>
      <charset val="136"/>
    </font>
    <font>
      <u/>
      <sz val="12"/>
      <color rgb="FFFF0000"/>
      <name val="新細明體"/>
      <family val="1"/>
      <charset val="136"/>
      <scheme val="minor"/>
    </font>
    <font>
      <b/>
      <u/>
      <sz val="12"/>
      <color rgb="FFFF0000"/>
      <name val="新細明體"/>
      <family val="1"/>
      <charset val="136"/>
      <scheme val="minor"/>
    </font>
    <font>
      <u/>
      <sz val="12"/>
      <name val="新細明體"/>
      <family val="1"/>
      <charset val="136"/>
      <scheme val="minor"/>
    </font>
    <font>
      <u/>
      <sz val="12"/>
      <name val="新細明體"/>
      <family val="2"/>
      <charset val="136"/>
    </font>
    <font>
      <b/>
      <u/>
      <sz val="14"/>
      <color rgb="FF000000"/>
      <name val="新細明體"/>
      <family val="1"/>
      <charset val="136"/>
      <scheme val="minor"/>
    </font>
    <font>
      <b/>
      <u/>
      <sz val="12"/>
      <name val="新細明體"/>
      <family val="1"/>
      <charset val="136"/>
      <scheme val="minor"/>
    </font>
    <font>
      <u/>
      <sz val="12"/>
      <color rgb="FF000000"/>
      <name val="新細明體"/>
      <family val="1"/>
      <charset val="136"/>
      <scheme val="minor"/>
    </font>
    <font>
      <b/>
      <u/>
      <sz val="14"/>
      <color theme="1"/>
      <name val="新細明體"/>
      <family val="1"/>
      <charset val="136"/>
      <scheme val="minor"/>
    </font>
  </fonts>
  <fills count="9">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D9D9D9"/>
        <bgColor rgb="FF000000"/>
      </patternFill>
    </fill>
    <fill>
      <patternFill patternType="solid">
        <fgColor rgb="FFFFF2CC"/>
        <bgColor rgb="FF000000"/>
      </patternFill>
    </fill>
    <fill>
      <patternFill patternType="solid">
        <fgColor rgb="FFFFFF00"/>
        <bgColor rgb="FF000000"/>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s>
  <cellStyleXfs count="2">
    <xf numFmtId="0" fontId="0" fillId="0" borderId="0">
      <alignment vertical="center"/>
    </xf>
    <xf numFmtId="43" fontId="11" fillId="0" borderId="0" applyFont="0" applyFill="0" applyBorder="0" applyAlignment="0" applyProtection="0">
      <alignment vertical="center"/>
    </xf>
  </cellStyleXfs>
  <cellXfs count="189">
    <xf numFmtId="0" fontId="0" fillId="0" borderId="0" xfId="0">
      <alignment vertical="center"/>
    </xf>
    <xf numFmtId="0" fontId="0" fillId="0" borderId="0" xfId="0" applyAlignment="1">
      <alignment horizontal="center" vertical="center"/>
    </xf>
    <xf numFmtId="0" fontId="0" fillId="0" borderId="0" xfId="0" applyBorder="1">
      <alignment vertical="center"/>
    </xf>
    <xf numFmtId="0" fontId="5" fillId="0" borderId="1" xfId="0" applyFont="1" applyBorder="1">
      <alignment vertical="center"/>
    </xf>
    <xf numFmtId="0" fontId="5" fillId="2" borderId="1" xfId="0" applyFont="1" applyFill="1" applyBorder="1">
      <alignment vertical="center"/>
    </xf>
    <xf numFmtId="0" fontId="5" fillId="3" borderId="5" xfId="0" applyFont="1" applyFill="1" applyBorder="1">
      <alignment vertical="center"/>
    </xf>
    <xf numFmtId="0" fontId="0" fillId="0" borderId="0" xfId="0" applyAlignment="1">
      <alignment vertical="center" wrapText="1"/>
    </xf>
    <xf numFmtId="0" fontId="9" fillId="0" borderId="0" xfId="0" applyFont="1">
      <alignment vertical="center"/>
    </xf>
    <xf numFmtId="0" fontId="9" fillId="0" borderId="0" xfId="0" applyFont="1" applyAlignment="1">
      <alignment vertical="center"/>
    </xf>
    <xf numFmtId="0" fontId="2" fillId="0" borderId="0" xfId="0" applyFont="1" applyAlignment="1">
      <alignment vertical="center" wrapText="1"/>
    </xf>
    <xf numFmtId="9" fontId="6" fillId="2" borderId="1" xfId="0" applyNumberFormat="1" applyFont="1" applyFill="1" applyBorder="1" applyAlignment="1">
      <alignment horizontal="center" vertical="center" wrapText="1"/>
    </xf>
    <xf numFmtId="0" fontId="2" fillId="0" borderId="1" xfId="0" applyFont="1" applyBorder="1" applyAlignment="1">
      <alignment vertical="center" wrapText="1"/>
    </xf>
    <xf numFmtId="0" fontId="5" fillId="0" borderId="1" xfId="0" applyFont="1" applyBorder="1" applyAlignment="1">
      <alignment vertical="center" wrapText="1"/>
    </xf>
    <xf numFmtId="0" fontId="5" fillId="0" borderId="1" xfId="0" applyFont="1" applyFill="1" applyBorder="1">
      <alignment vertical="center"/>
    </xf>
    <xf numFmtId="0" fontId="5" fillId="0" borderId="1" xfId="0" applyFont="1" applyFill="1" applyBorder="1" applyAlignment="1">
      <alignment vertical="center" wrapText="1"/>
    </xf>
    <xf numFmtId="0" fontId="2" fillId="0" borderId="1" xfId="0" applyFont="1" applyFill="1" applyBorder="1" applyAlignment="1">
      <alignment vertical="center" wrapText="1"/>
    </xf>
    <xf numFmtId="0" fontId="6" fillId="2" borderId="1" xfId="0" applyFont="1" applyFill="1" applyBorder="1" applyAlignment="1">
      <alignment horizontal="left" vertical="center" wrapText="1"/>
    </xf>
    <xf numFmtId="0" fontId="2" fillId="0" borderId="0" xfId="0" applyFont="1" applyAlignment="1">
      <alignment horizontal="left" vertical="center"/>
    </xf>
    <xf numFmtId="0" fontId="2" fillId="0" borderId="4" xfId="0" applyFont="1" applyBorder="1" applyAlignment="1">
      <alignment horizontal="left" vertical="center" wrapText="1" indent="2"/>
    </xf>
    <xf numFmtId="0" fontId="2" fillId="0" borderId="1" xfId="0" applyFont="1" applyBorder="1" applyAlignment="1">
      <alignment horizontal="left" vertical="center" wrapText="1" indent="2"/>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5" fillId="0" borderId="4" xfId="0" applyFont="1" applyBorder="1" applyAlignment="1">
      <alignment horizontal="left" vertical="center" wrapText="1"/>
    </xf>
    <xf numFmtId="0" fontId="10" fillId="3" borderId="5" xfId="0" applyFont="1" applyFill="1" applyBorder="1" applyAlignment="1">
      <alignment horizontal="center" vertical="center"/>
    </xf>
    <xf numFmtId="0" fontId="5" fillId="0" borderId="0" xfId="0" applyFont="1">
      <alignment vertical="center"/>
    </xf>
    <xf numFmtId="0" fontId="18" fillId="0" borderId="0" xfId="0" applyFont="1">
      <alignment vertical="center"/>
    </xf>
    <xf numFmtId="0" fontId="2" fillId="0" borderId="0" xfId="0" applyFont="1" applyFill="1" applyBorder="1">
      <alignment vertical="center"/>
    </xf>
    <xf numFmtId="0" fontId="5" fillId="5"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Border="1">
      <alignment vertical="center"/>
    </xf>
    <xf numFmtId="0" fontId="20" fillId="0" borderId="0" xfId="0" applyFont="1" applyFill="1" applyBorder="1" applyAlignment="1">
      <alignment vertical="center" wrapText="1"/>
    </xf>
    <xf numFmtId="0" fontId="5" fillId="7" borderId="1" xfId="0" applyFont="1" applyFill="1" applyBorder="1" applyAlignment="1">
      <alignment horizontal="center" vertical="center" wrapText="1"/>
    </xf>
    <xf numFmtId="0" fontId="18" fillId="0" borderId="0" xfId="0" applyFont="1" applyFill="1" applyBorder="1" applyAlignment="1">
      <alignment vertical="center"/>
    </xf>
    <xf numFmtId="0" fontId="21" fillId="0" borderId="1" xfId="0" applyFont="1" applyFill="1" applyBorder="1" applyAlignment="1">
      <alignment horizontal="center" vertical="center"/>
    </xf>
    <xf numFmtId="0" fontId="22" fillId="0" borderId="3" xfId="0" applyFont="1" applyBorder="1" applyAlignment="1">
      <alignment horizontal="left" vertical="center" wrapText="1"/>
    </xf>
    <xf numFmtId="0" fontId="6" fillId="2" borderId="1" xfId="0" applyFont="1" applyFill="1" applyBorder="1" applyAlignment="1">
      <alignment horizontal="right" vertical="center" wrapText="1"/>
    </xf>
    <xf numFmtId="9" fontId="6" fillId="2" borderId="1" xfId="0" applyNumberFormat="1" applyFont="1" applyFill="1" applyBorder="1" applyAlignment="1">
      <alignment horizontal="left" vertical="center" wrapText="1"/>
    </xf>
    <xf numFmtId="0" fontId="5" fillId="0" borderId="0" xfId="0" applyFont="1" applyAlignment="1">
      <alignment horizontal="left" vertical="center"/>
    </xf>
    <xf numFmtId="0" fontId="4" fillId="0" borderId="0" xfId="0" applyFont="1" applyAlignment="1">
      <alignment horizontal="center" vertical="center"/>
    </xf>
    <xf numFmtId="0" fontId="18"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1" fillId="0" borderId="0" xfId="0" applyFont="1" applyFill="1" applyBorder="1" applyAlignment="1">
      <alignment horizontal="right" vertical="center"/>
    </xf>
    <xf numFmtId="0" fontId="24" fillId="0" borderId="0" xfId="0" applyFont="1" applyAlignment="1">
      <alignment vertical="center"/>
    </xf>
    <xf numFmtId="0" fontId="5" fillId="4" borderId="13" xfId="0" applyFont="1" applyFill="1" applyBorder="1" applyAlignment="1">
      <alignment horizontal="center" vertical="center"/>
    </xf>
    <xf numFmtId="0" fontId="5" fillId="0" borderId="0" xfId="0" applyFont="1" applyAlignment="1">
      <alignment vertical="center"/>
    </xf>
    <xf numFmtId="0" fontId="2" fillId="5" borderId="1" xfId="0" applyFont="1" applyFill="1" applyBorder="1" applyAlignment="1">
      <alignment horizontal="center" vertical="center"/>
    </xf>
    <xf numFmtId="0" fontId="18" fillId="0" borderId="0" xfId="0" applyFont="1" applyFill="1" applyBorder="1" applyAlignment="1">
      <alignment horizontal="left" vertical="center" wrapText="1"/>
    </xf>
    <xf numFmtId="0" fontId="5" fillId="0" borderId="1"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lignment vertical="center"/>
    </xf>
    <xf numFmtId="0" fontId="3"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horizontal="right" vertical="center"/>
    </xf>
    <xf numFmtId="0" fontId="21" fillId="0" borderId="0" xfId="0" applyFont="1" applyFill="1" applyBorder="1" applyAlignment="1">
      <alignment vertical="center"/>
    </xf>
    <xf numFmtId="0" fontId="5" fillId="0" borderId="0" xfId="0" applyFont="1" applyAlignment="1">
      <alignment horizontal="center" vertical="center"/>
    </xf>
    <xf numFmtId="0" fontId="5" fillId="0" borderId="0" xfId="0" applyFont="1" applyFill="1" applyBorder="1" applyAlignment="1">
      <alignment vertical="center"/>
    </xf>
    <xf numFmtId="0" fontId="5" fillId="0" borderId="2" xfId="0" applyFont="1" applyBorder="1" applyAlignment="1">
      <alignment horizontal="center" vertical="center" wrapText="1"/>
    </xf>
    <xf numFmtId="0" fontId="5" fillId="8" borderId="1" xfId="0" applyFont="1" applyFill="1" applyBorder="1" applyAlignment="1">
      <alignment horizontal="center" vertical="center"/>
    </xf>
    <xf numFmtId="0" fontId="5" fillId="0" borderId="0" xfId="0" applyFont="1" applyFill="1" applyBorder="1" applyAlignment="1">
      <alignment horizontal="right" vertical="center"/>
    </xf>
    <xf numFmtId="0" fontId="2" fillId="0" borderId="0" xfId="0" applyFont="1" applyFill="1" applyBorder="1" applyAlignment="1">
      <alignment horizontal="left" vertical="center" wrapText="1"/>
    </xf>
    <xf numFmtId="0" fontId="5" fillId="0" borderId="0" xfId="0" applyFont="1" applyBorder="1" applyAlignment="1">
      <alignment vertical="center" wrapText="1"/>
    </xf>
    <xf numFmtId="0" fontId="5" fillId="5" borderId="11" xfId="0" applyFont="1" applyFill="1" applyBorder="1" applyAlignment="1">
      <alignment horizontal="center" vertical="center"/>
    </xf>
    <xf numFmtId="0" fontId="5" fillId="5" borderId="13" xfId="0" applyFont="1" applyFill="1" applyBorder="1" applyAlignment="1">
      <alignment horizontal="center" vertical="center" wrapText="1"/>
    </xf>
    <xf numFmtId="0" fontId="23" fillId="5" borderId="13" xfId="0" applyFont="1" applyFill="1" applyBorder="1" applyAlignment="1">
      <alignment horizontal="center" vertical="center" wrapText="1"/>
    </xf>
    <xf numFmtId="0" fontId="31" fillId="0" borderId="1" xfId="0" applyFont="1" applyFill="1" applyBorder="1" applyAlignment="1">
      <alignment horizontal="right" vertical="center" wrapText="1"/>
    </xf>
    <xf numFmtId="14" fontId="31" fillId="0" borderId="1" xfId="0" applyNumberFormat="1" applyFont="1" applyFill="1" applyBorder="1" applyAlignment="1">
      <alignment horizontal="right" vertical="center" wrapText="1"/>
    </xf>
    <xf numFmtId="176" fontId="31" fillId="0" borderId="1" xfId="1" applyNumberFormat="1" applyFont="1" applyFill="1" applyBorder="1" applyAlignment="1">
      <alignment horizontal="right" vertical="center" wrapText="1"/>
    </xf>
    <xf numFmtId="0" fontId="27" fillId="0" borderId="7" xfId="0" applyFont="1" applyFill="1" applyBorder="1" applyAlignment="1">
      <alignment horizontal="right" vertical="center" wrapText="1"/>
    </xf>
    <xf numFmtId="0" fontId="18" fillId="0" borderId="1" xfId="0" applyFont="1" applyFill="1" applyBorder="1" applyAlignment="1">
      <alignment horizontal="right" vertical="center" wrapText="1"/>
    </xf>
    <xf numFmtId="0" fontId="5" fillId="7" borderId="13" xfId="0" applyFont="1" applyFill="1" applyBorder="1" applyAlignment="1">
      <alignment horizontal="center" vertical="center" wrapText="1"/>
    </xf>
    <xf numFmtId="0" fontId="27" fillId="0" borderId="0" xfId="0" applyFont="1" applyFill="1" applyBorder="1" applyAlignment="1">
      <alignment horizontal="right" vertical="center" wrapText="1"/>
    </xf>
    <xf numFmtId="0" fontId="10" fillId="0" borderId="0" xfId="0" applyFont="1" applyFill="1" applyBorder="1" applyAlignment="1">
      <alignment horizontal="left" vertical="center" wrapText="1"/>
    </xf>
    <xf numFmtId="0" fontId="2" fillId="5" borderId="13" xfId="0" applyFont="1" applyFill="1" applyBorder="1" applyAlignment="1">
      <alignment horizontal="center" vertical="center"/>
    </xf>
    <xf numFmtId="0" fontId="18" fillId="4" borderId="1" xfId="0" applyFont="1" applyFill="1" applyBorder="1" applyAlignment="1">
      <alignment horizontal="center" vertical="center" wrapText="1"/>
    </xf>
    <xf numFmtId="0" fontId="3" fillId="0" borderId="0" xfId="0" applyFont="1" applyFill="1" applyBorder="1" applyAlignment="1">
      <alignment vertical="center" wrapText="1"/>
    </xf>
    <xf numFmtId="0" fontId="14" fillId="4" borderId="1" xfId="0" applyFont="1" applyFill="1" applyBorder="1" applyAlignment="1">
      <alignment horizontal="center" vertical="center" wrapText="1"/>
    </xf>
    <xf numFmtId="0" fontId="33"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177" fontId="31" fillId="8" borderId="1" xfId="0" applyNumberFormat="1" applyFont="1" applyFill="1" applyBorder="1" applyAlignment="1">
      <alignment horizontal="right" vertical="center" wrapText="1"/>
    </xf>
    <xf numFmtId="177" fontId="21" fillId="8" borderId="1" xfId="0" applyNumberFormat="1" applyFont="1" applyFill="1" applyBorder="1" applyAlignment="1">
      <alignment vertical="center"/>
    </xf>
    <xf numFmtId="177" fontId="31" fillId="0" borderId="1" xfId="1" applyNumberFormat="1" applyFont="1" applyFill="1" applyBorder="1" applyAlignment="1">
      <alignment horizontal="right" vertical="center" wrapText="1"/>
    </xf>
    <xf numFmtId="177" fontId="5" fillId="0" borderId="1" xfId="0" applyNumberFormat="1" applyFont="1" applyBorder="1" applyAlignment="1">
      <alignment horizontal="center" vertical="center" wrapText="1"/>
    </xf>
    <xf numFmtId="177" fontId="5" fillId="8" borderId="1" xfId="0" applyNumberFormat="1" applyFont="1" applyFill="1" applyBorder="1">
      <alignment vertical="center"/>
    </xf>
    <xf numFmtId="177" fontId="31" fillId="8" borderId="1" xfId="0" applyNumberFormat="1" applyFont="1" applyFill="1" applyBorder="1">
      <alignment vertical="center"/>
    </xf>
    <xf numFmtId="177" fontId="5" fillId="8" borderId="1" xfId="0" applyNumberFormat="1" applyFont="1" applyFill="1" applyBorder="1" applyAlignment="1">
      <alignment horizontal="right" vertical="center"/>
    </xf>
    <xf numFmtId="177" fontId="31" fillId="8" borderId="1" xfId="0" applyNumberFormat="1" applyFont="1" applyFill="1" applyBorder="1" applyAlignment="1">
      <alignment horizontal="right" vertical="center"/>
    </xf>
    <xf numFmtId="0" fontId="21" fillId="0" borderId="9" xfId="0" applyFont="1" applyFill="1" applyBorder="1" applyAlignment="1">
      <alignment vertical="center"/>
    </xf>
    <xf numFmtId="0" fontId="21" fillId="0" borderId="10" xfId="0" applyFont="1" applyFill="1" applyBorder="1" applyAlignment="1">
      <alignment vertical="center"/>
    </xf>
    <xf numFmtId="0" fontId="2" fillId="4" borderId="1" xfId="0" applyFont="1" applyFill="1" applyBorder="1" applyAlignment="1">
      <alignment horizontal="center" vertical="center"/>
    </xf>
    <xf numFmtId="0" fontId="5" fillId="4" borderId="1" xfId="0"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49" fontId="18"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49" fontId="2" fillId="0" borderId="0"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5" fillId="0" borderId="1" xfId="0" applyFont="1" applyFill="1" applyBorder="1" applyAlignment="1">
      <alignment horizontal="center" vertical="center"/>
    </xf>
    <xf numFmtId="49" fontId="2" fillId="0" borderId="0" xfId="0" applyNumberFormat="1"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6" fillId="0" borderId="0" xfId="0" applyFont="1" applyFill="1" applyBorder="1" applyAlignment="1">
      <alignment vertical="center"/>
    </xf>
    <xf numFmtId="0" fontId="5" fillId="5" borderId="13" xfId="0" applyFont="1" applyFill="1" applyBorder="1" applyAlignment="1">
      <alignment horizontal="center" vertical="center"/>
    </xf>
    <xf numFmtId="0" fontId="21" fillId="0" borderId="8" xfId="0" applyFont="1" applyFill="1" applyBorder="1" applyAlignment="1">
      <alignment vertical="center"/>
    </xf>
    <xf numFmtId="176" fontId="31" fillId="0" borderId="0" xfId="0" applyNumberFormat="1" applyFont="1" applyFill="1" applyBorder="1">
      <alignment vertical="center"/>
    </xf>
    <xf numFmtId="9" fontId="31" fillId="0" borderId="1" xfId="1" applyNumberFormat="1" applyFont="1" applyFill="1" applyBorder="1" applyAlignment="1">
      <alignment horizontal="right" vertical="center" wrapText="1"/>
    </xf>
    <xf numFmtId="9" fontId="5" fillId="0" borderId="1" xfId="0" applyNumberFormat="1" applyFont="1" applyBorder="1" applyAlignment="1">
      <alignment horizontal="center" vertical="center" wrapText="1"/>
    </xf>
    <xf numFmtId="177" fontId="31" fillId="0" borderId="1" xfId="0" applyNumberFormat="1" applyFont="1" applyFill="1" applyBorder="1" applyAlignment="1">
      <alignment vertical="center" wrapText="1"/>
    </xf>
    <xf numFmtId="0" fontId="27" fillId="0" borderId="14" xfId="0" applyFont="1" applyFill="1" applyBorder="1" applyAlignment="1">
      <alignment horizontal="right" vertical="center" wrapText="1"/>
    </xf>
    <xf numFmtId="0" fontId="18" fillId="0" borderId="15" xfId="0" applyFont="1" applyFill="1" applyBorder="1" applyAlignment="1">
      <alignment horizontal="right" vertical="center" wrapText="1"/>
    </xf>
    <xf numFmtId="177" fontId="5" fillId="0" borderId="2" xfId="0" applyNumberFormat="1" applyFont="1" applyFill="1" applyBorder="1" applyAlignment="1">
      <alignment vertical="center" wrapText="1"/>
    </xf>
    <xf numFmtId="0" fontId="18" fillId="0" borderId="4" xfId="0" applyFont="1" applyFill="1" applyBorder="1" applyAlignment="1">
      <alignment horizontal="right" vertical="center" wrapText="1"/>
    </xf>
    <xf numFmtId="9" fontId="31" fillId="0" borderId="1" xfId="0" applyNumberFormat="1" applyFont="1" applyFill="1" applyBorder="1" applyAlignment="1">
      <alignment horizontal="right" vertical="center" wrapText="1"/>
    </xf>
    <xf numFmtId="0" fontId="2" fillId="4" borderId="1" xfId="0" applyFont="1" applyFill="1" applyBorder="1" applyAlignment="1">
      <alignment horizontal="center" vertical="center" wrapText="1"/>
    </xf>
    <xf numFmtId="9" fontId="18" fillId="0" borderId="1" xfId="0" applyNumberFormat="1" applyFont="1" applyFill="1" applyBorder="1" applyAlignment="1">
      <alignment horizontal="center" vertical="center" wrapText="1"/>
    </xf>
    <xf numFmtId="0" fontId="34" fillId="5" borderId="13" xfId="0" applyFont="1" applyFill="1" applyBorder="1" applyAlignment="1">
      <alignment horizontal="center" vertical="center" wrapText="1"/>
    </xf>
    <xf numFmtId="177" fontId="5" fillId="0" borderId="1" xfId="0" applyNumberFormat="1" applyFont="1" applyFill="1" applyBorder="1">
      <alignment vertical="center"/>
    </xf>
    <xf numFmtId="0" fontId="2" fillId="4" borderId="13" xfId="0" applyFont="1" applyFill="1" applyBorder="1" applyAlignment="1">
      <alignment horizontal="center" vertical="center"/>
    </xf>
    <xf numFmtId="0" fontId="2" fillId="4" borderId="13" xfId="0" applyFont="1" applyFill="1" applyBorder="1" applyAlignment="1">
      <alignment horizontal="center" vertical="center" wrapText="1"/>
    </xf>
    <xf numFmtId="9" fontId="18" fillId="0" borderId="1" xfId="0" applyNumberFormat="1" applyFont="1" applyFill="1" applyBorder="1" applyAlignment="1">
      <alignment horizontal="right" vertical="center" wrapText="1"/>
    </xf>
    <xf numFmtId="0" fontId="5" fillId="8" borderId="1" xfId="0" applyFont="1" applyFill="1" applyBorder="1">
      <alignment vertical="center"/>
    </xf>
    <xf numFmtId="177" fontId="31" fillId="8" borderId="2" xfId="0" applyNumberFormat="1" applyFont="1" applyFill="1" applyBorder="1">
      <alignment vertical="center"/>
    </xf>
    <xf numFmtId="0" fontId="4" fillId="2" borderId="1" xfId="0" applyFont="1" applyFill="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10" fillId="0" borderId="0"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25" fillId="0" borderId="0" xfId="0" applyFont="1" applyBorder="1" applyAlignment="1">
      <alignment horizontal="right" vertical="center"/>
    </xf>
    <xf numFmtId="0" fontId="24" fillId="0" borderId="0" xfId="0" applyFont="1" applyBorder="1" applyAlignment="1">
      <alignment horizontal="right" vertical="center"/>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10" fillId="6" borderId="2" xfId="0" applyFont="1" applyFill="1" applyBorder="1" applyAlignment="1">
      <alignment horizontal="left" vertical="center" wrapText="1"/>
    </xf>
    <xf numFmtId="0" fontId="10" fillId="6" borderId="3" xfId="0" applyFont="1" applyFill="1" applyBorder="1" applyAlignment="1">
      <alignment horizontal="left" vertical="center" wrapText="1"/>
    </xf>
    <xf numFmtId="0" fontId="10" fillId="6" borderId="4" xfId="0" applyFont="1" applyFill="1" applyBorder="1" applyAlignment="1">
      <alignment horizontal="left" vertical="center" wrapText="1"/>
    </xf>
    <xf numFmtId="0" fontId="20" fillId="6" borderId="1" xfId="0" applyFont="1" applyFill="1" applyBorder="1" applyAlignment="1">
      <alignment horizontal="left" vertical="center" wrapText="1"/>
    </xf>
    <xf numFmtId="0" fontId="21" fillId="0" borderId="2" xfId="0" applyFont="1" applyFill="1" applyBorder="1" applyAlignment="1">
      <alignment horizontal="right" vertical="center"/>
    </xf>
    <xf numFmtId="0" fontId="21" fillId="0" borderId="3" xfId="0" applyFont="1" applyFill="1" applyBorder="1" applyAlignment="1">
      <alignment horizontal="right" vertical="center"/>
    </xf>
    <xf numFmtId="0" fontId="21" fillId="0" borderId="4" xfId="0" applyFont="1" applyFill="1" applyBorder="1" applyAlignment="1">
      <alignment horizontal="right" vertical="center"/>
    </xf>
    <xf numFmtId="0" fontId="20" fillId="6" borderId="11" xfId="0" applyFont="1" applyFill="1" applyBorder="1" applyAlignment="1">
      <alignment horizontal="left" vertical="center" wrapText="1"/>
    </xf>
    <xf numFmtId="0" fontId="20" fillId="6" borderId="6" xfId="0" applyFont="1" applyFill="1" applyBorder="1" applyAlignment="1">
      <alignment horizontal="left" vertical="center" wrapText="1"/>
    </xf>
    <xf numFmtId="0" fontId="25" fillId="0" borderId="0" xfId="0" applyFont="1" applyAlignment="1">
      <alignment horizontal="right" vertical="center"/>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6" fillId="2" borderId="1" xfId="0" applyFont="1" applyFill="1" applyBorder="1" applyAlignment="1">
      <alignment horizontal="left" vertical="center" wrapText="1"/>
    </xf>
    <xf numFmtId="0" fontId="5" fillId="0" borderId="0" xfId="0" applyFont="1" applyAlignment="1">
      <alignment vertical="center"/>
    </xf>
    <xf numFmtId="0" fontId="5" fillId="0" borderId="1" xfId="0" applyFont="1" applyBorder="1" applyAlignment="1">
      <alignment horizontal="left" vertical="center" wrapText="1"/>
    </xf>
    <xf numFmtId="0" fontId="6" fillId="2" borderId="1" xfId="0" applyFont="1" applyFill="1" applyBorder="1" applyAlignment="1">
      <alignment horizontal="left" vertical="center"/>
    </xf>
    <xf numFmtId="0" fontId="6" fillId="6" borderId="1" xfId="0" applyFont="1" applyFill="1" applyBorder="1" applyAlignment="1">
      <alignment horizontal="left" vertical="center" wrapText="1"/>
    </xf>
    <xf numFmtId="0" fontId="2" fillId="0" borderId="1" xfId="0" applyFont="1" applyBorder="1" applyAlignment="1">
      <alignment horizontal="left" vertical="center" wrapText="1"/>
    </xf>
    <xf numFmtId="0" fontId="16" fillId="4" borderId="2" xfId="0" applyFont="1" applyFill="1" applyBorder="1" applyAlignment="1">
      <alignment horizontal="center" vertical="center"/>
    </xf>
    <xf numFmtId="0" fontId="16" fillId="4" borderId="3" xfId="0" applyFont="1" applyFill="1" applyBorder="1" applyAlignment="1">
      <alignment horizontal="center" vertical="center"/>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6" xfId="0" applyFont="1" applyBorder="1" applyAlignment="1">
      <alignment horizontal="left" vertical="center" wrapText="1"/>
    </xf>
    <xf numFmtId="0" fontId="7" fillId="0" borderId="12"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10" fillId="0" borderId="0" xfId="0" applyFont="1" applyBorder="1" applyAlignment="1">
      <alignment horizontal="center" vertical="center" wrapText="1"/>
    </xf>
    <xf numFmtId="0" fontId="22" fillId="0" borderId="2" xfId="0" applyFont="1" applyBorder="1" applyAlignment="1">
      <alignment horizontal="left" vertical="center" wrapText="1"/>
    </xf>
    <xf numFmtId="0" fontId="22" fillId="0" borderId="4"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10" fillId="3" borderId="5" xfId="0" applyFont="1" applyFill="1" applyBorder="1" applyAlignment="1">
      <alignment horizontal="right" vertical="center"/>
    </xf>
    <xf numFmtId="0" fontId="2" fillId="0" borderId="1" xfId="0" applyFont="1" applyBorder="1" applyAlignment="1">
      <alignment horizontal="left" vertical="center" wrapText="1" indent="2"/>
    </xf>
    <xf numFmtId="0" fontId="4" fillId="0" borderId="1" xfId="0" applyFont="1" applyBorder="1" applyAlignment="1">
      <alignment horizontal="center" vertical="center"/>
    </xf>
    <xf numFmtId="0" fontId="2" fillId="0" borderId="0" xfId="0" applyFont="1" applyAlignment="1">
      <alignment horizontal="left" vertical="center"/>
    </xf>
    <xf numFmtId="0" fontId="2" fillId="0" borderId="2" xfId="0" applyFont="1" applyBorder="1" applyAlignment="1">
      <alignment horizontal="left" vertical="center" wrapText="1" indent="2"/>
    </xf>
    <xf numFmtId="0" fontId="2" fillId="0" borderId="3" xfId="0" applyFont="1" applyBorder="1" applyAlignment="1">
      <alignment horizontal="left" vertical="center" wrapText="1" indent="2"/>
    </xf>
    <xf numFmtId="0" fontId="2" fillId="0" borderId="4" xfId="0" applyFont="1" applyBorder="1" applyAlignment="1">
      <alignment horizontal="left" vertical="center" wrapText="1" indent="2"/>
    </xf>
    <xf numFmtId="0" fontId="17" fillId="0" borderId="6" xfId="0" applyFont="1" applyBorder="1" applyAlignment="1">
      <alignment horizontal="righ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17" fillId="0" borderId="0" xfId="0" applyFont="1" applyFill="1" applyBorder="1" applyAlignment="1">
      <alignment horizontal="right" vertical="center" wrapText="1"/>
    </xf>
    <xf numFmtId="10" fontId="31" fillId="0" borderId="1" xfId="0" applyNumberFormat="1" applyFont="1" applyFill="1" applyBorder="1" applyAlignment="1">
      <alignment horizontal="right" vertical="center" wrapText="1"/>
    </xf>
    <xf numFmtId="10" fontId="18" fillId="0" borderId="1" xfId="0" applyNumberFormat="1" applyFont="1" applyFill="1" applyBorder="1" applyAlignment="1">
      <alignment horizontal="center" vertical="center" wrapText="1"/>
    </xf>
    <xf numFmtId="10" fontId="5" fillId="0" borderId="1" xfId="0" applyNumberFormat="1" applyFont="1" applyBorder="1" applyAlignment="1">
      <alignment horizontal="center" vertical="center" wrapText="1"/>
    </xf>
    <xf numFmtId="10" fontId="31" fillId="0" borderId="1" xfId="1" applyNumberFormat="1" applyFont="1" applyFill="1" applyBorder="1" applyAlignment="1">
      <alignment horizontal="right" vertical="center" wrapText="1"/>
    </xf>
  </cellXfs>
  <cellStyles count="2">
    <cellStyle name="一般" xfId="0" builtinId="0"/>
    <cellStyle name="千分位" xfId="1" builtinId="3"/>
  </cellStyles>
  <dxfs count="0"/>
  <tableStyles count="0" defaultTableStyle="TableStyleMedium2" defaultPivotStyle="PivotStyleLight16"/>
  <colors>
    <mruColors>
      <color rgb="FF00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0C907-6BBE-4382-9A47-6CAEFAC81DFA}">
  <dimension ref="A1:E24"/>
  <sheetViews>
    <sheetView view="pageBreakPreview" topLeftCell="A10" zoomScale="80" zoomScaleNormal="100" zoomScaleSheetLayoutView="80" workbookViewId="0">
      <selection activeCell="D12" sqref="D12"/>
    </sheetView>
  </sheetViews>
  <sheetFormatPr defaultRowHeight="16.2" x14ac:dyDescent="0.3"/>
  <cols>
    <col min="1" max="1" width="16.88671875" style="25" customWidth="1"/>
    <col min="2" max="2" width="25.109375" style="25" customWidth="1"/>
    <col min="3" max="3" width="22.77734375" style="25" bestFit="1" customWidth="1"/>
    <col min="4" max="4" width="23.88671875" style="25" customWidth="1"/>
    <col min="5" max="5" width="22.33203125" style="25" customWidth="1"/>
    <col min="6" max="16384" width="8.88671875" style="25"/>
  </cols>
  <sheetData>
    <row r="1" spans="1:5" ht="19.8" x14ac:dyDescent="0.3">
      <c r="A1" s="125" t="s">
        <v>112</v>
      </c>
      <c r="B1" s="125"/>
      <c r="C1" s="125"/>
      <c r="D1" s="125"/>
      <c r="E1" s="125"/>
    </row>
    <row r="2" spans="1:5" ht="20.399999999999999" customHeight="1" x14ac:dyDescent="0.3">
      <c r="A2" s="127" t="s">
        <v>138</v>
      </c>
      <c r="B2" s="128"/>
      <c r="C2" s="128"/>
      <c r="D2" s="128"/>
      <c r="E2" s="128"/>
    </row>
    <row r="3" spans="1:5" ht="18.75" customHeight="1" x14ac:dyDescent="0.3">
      <c r="A3" s="126" t="s">
        <v>116</v>
      </c>
      <c r="B3" s="126"/>
      <c r="C3" s="126"/>
      <c r="D3" s="126"/>
      <c r="E3" s="126"/>
    </row>
    <row r="4" spans="1:5" ht="18.75" customHeight="1" x14ac:dyDescent="0.3">
      <c r="A4" s="126" t="s">
        <v>47</v>
      </c>
      <c r="B4" s="126"/>
      <c r="C4" s="126"/>
      <c r="D4" s="126"/>
      <c r="E4" s="126"/>
    </row>
    <row r="5" spans="1:5" ht="18.75" customHeight="1" x14ac:dyDescent="0.3">
      <c r="A5" s="126" t="s">
        <v>49</v>
      </c>
      <c r="B5" s="126"/>
      <c r="C5" s="126"/>
      <c r="D5" s="126"/>
      <c r="E5" s="126"/>
    </row>
    <row r="6" spans="1:5" ht="18.75" customHeight="1" x14ac:dyDescent="0.3">
      <c r="A6" s="126" t="s">
        <v>62</v>
      </c>
      <c r="B6" s="126"/>
      <c r="C6" s="126"/>
      <c r="D6" s="126"/>
      <c r="E6" s="126"/>
    </row>
    <row r="7" spans="1:5" ht="87" customHeight="1" x14ac:dyDescent="0.3">
      <c r="A7" s="91" t="s">
        <v>0</v>
      </c>
      <c r="B7" s="122" t="s">
        <v>107</v>
      </c>
      <c r="C7" s="123"/>
      <c r="D7" s="123"/>
      <c r="E7" s="124"/>
    </row>
    <row r="8" spans="1:5" x14ac:dyDescent="0.3">
      <c r="A8" s="46"/>
      <c r="B8" s="46"/>
      <c r="C8" s="46"/>
      <c r="D8" s="46"/>
    </row>
    <row r="9" spans="1:5" ht="40.799999999999997" customHeight="1" x14ac:dyDescent="0.3">
      <c r="A9" s="121" t="s">
        <v>149</v>
      </c>
      <c r="B9" s="121"/>
      <c r="C9" s="121"/>
      <c r="D9" s="121"/>
      <c r="E9" s="121"/>
    </row>
    <row r="10" spans="1:5" ht="25.2" customHeight="1" x14ac:dyDescent="0.3">
      <c r="A10" s="45" t="s">
        <v>63</v>
      </c>
      <c r="B10" s="45" t="s">
        <v>69</v>
      </c>
      <c r="C10" s="30"/>
      <c r="D10" s="30"/>
      <c r="E10" s="30"/>
    </row>
    <row r="11" spans="1:5" s="40" customFormat="1" ht="48.6" customHeight="1" x14ac:dyDescent="0.3">
      <c r="A11" s="42" t="s">
        <v>70</v>
      </c>
      <c r="B11" s="49"/>
      <c r="C11" s="51"/>
      <c r="D11" s="51"/>
      <c r="E11" s="51"/>
    </row>
    <row r="12" spans="1:5" ht="43.8" customHeight="1" x14ac:dyDescent="0.3">
      <c r="A12" s="42" t="s">
        <v>71</v>
      </c>
      <c r="B12" s="49"/>
      <c r="C12" s="50"/>
      <c r="D12" s="50"/>
      <c r="E12" s="50"/>
    </row>
    <row r="13" spans="1:5" s="40" customFormat="1" ht="32.4" x14ac:dyDescent="0.3">
      <c r="A13" s="58" t="s">
        <v>68</v>
      </c>
      <c r="B13" s="59">
        <f>SUM(B11:B12)</f>
        <v>0</v>
      </c>
      <c r="C13" s="57"/>
      <c r="D13" s="31"/>
      <c r="E13" s="51"/>
    </row>
    <row r="16" spans="1:5" ht="37.200000000000003" customHeight="1" x14ac:dyDescent="0.3">
      <c r="A16" s="121" t="s">
        <v>94</v>
      </c>
      <c r="B16" s="121"/>
      <c r="C16" s="121"/>
      <c r="D16" s="121"/>
      <c r="E16" s="121"/>
    </row>
    <row r="17" spans="1:5" s="40" customFormat="1" ht="21.75" customHeight="1" x14ac:dyDescent="0.3">
      <c r="A17" s="45" t="s">
        <v>63</v>
      </c>
      <c r="B17" s="45" t="s">
        <v>64</v>
      </c>
      <c r="C17" s="30"/>
      <c r="D17" s="30"/>
      <c r="E17" s="56"/>
    </row>
    <row r="18" spans="1:5" ht="37.200000000000003" customHeight="1" x14ac:dyDescent="0.3">
      <c r="A18" s="42" t="s">
        <v>70</v>
      </c>
      <c r="B18" s="49"/>
      <c r="C18" s="31"/>
      <c r="D18" s="31"/>
    </row>
    <row r="19" spans="1:5" ht="40.799999999999997" customHeight="1" x14ac:dyDescent="0.3">
      <c r="A19" s="42" t="s">
        <v>71</v>
      </c>
      <c r="B19" s="49"/>
      <c r="C19" s="31"/>
      <c r="D19" s="31"/>
    </row>
    <row r="20" spans="1:5" ht="37.200000000000003" customHeight="1" x14ac:dyDescent="0.3">
      <c r="A20" s="58" t="s">
        <v>72</v>
      </c>
      <c r="B20" s="59" t="e">
        <f>AVERAGE(B18:B19)</f>
        <v>#DIV/0!</v>
      </c>
      <c r="C20" s="60"/>
      <c r="D20" s="60"/>
    </row>
    <row r="22" spans="1:5" x14ac:dyDescent="0.3">
      <c r="A22" s="25" t="s">
        <v>55</v>
      </c>
      <c r="C22" s="25" t="s">
        <v>56</v>
      </c>
      <c r="E22" s="25" t="s">
        <v>57</v>
      </c>
    </row>
    <row r="24" spans="1:5" x14ac:dyDescent="0.3">
      <c r="A24" s="25" t="s">
        <v>58</v>
      </c>
    </row>
  </sheetData>
  <mergeCells count="9">
    <mergeCell ref="A9:E9"/>
    <mergeCell ref="A16:E16"/>
    <mergeCell ref="B7:E7"/>
    <mergeCell ref="A1:E1"/>
    <mergeCell ref="A3:E3"/>
    <mergeCell ref="A4:E4"/>
    <mergeCell ref="A5:E5"/>
    <mergeCell ref="A6:E6"/>
    <mergeCell ref="A2:E2"/>
  </mergeCells>
  <phoneticPr fontId="1" type="noConversion"/>
  <pageMargins left="0.70866141732283472" right="0.70866141732283472" top="0.74803149606299213" bottom="0.74803149606299213" header="0.31496062992125984" footer="0.31496062992125984"/>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3D1D4-2644-4B06-A06D-409FBE4A15E7}">
  <dimension ref="A1:M50"/>
  <sheetViews>
    <sheetView view="pageBreakPreview" topLeftCell="A19" zoomScale="80" zoomScaleNormal="100" zoomScaleSheetLayoutView="80" workbookViewId="0">
      <selection activeCell="E14" sqref="E14"/>
    </sheetView>
  </sheetViews>
  <sheetFormatPr defaultRowHeight="16.2" x14ac:dyDescent="0.3"/>
  <cols>
    <col min="1" max="1" width="8.88671875" style="25"/>
    <col min="2" max="2" width="31.88671875" style="25" customWidth="1"/>
    <col min="3" max="3" width="18.33203125" style="25" bestFit="1" customWidth="1"/>
    <col min="4" max="4" width="24.44140625" style="25" customWidth="1"/>
    <col min="5" max="5" width="22.33203125" style="25" bestFit="1" customWidth="1"/>
    <col min="6" max="6" width="17.88671875" style="25" bestFit="1" customWidth="1"/>
    <col min="7" max="7" width="16.88671875" style="25" bestFit="1" customWidth="1"/>
    <col min="8" max="8" width="17.77734375" style="25" customWidth="1"/>
    <col min="9" max="9" width="16.6640625" style="25" customWidth="1"/>
    <col min="10" max="10" width="14.88671875" style="25" bestFit="1" customWidth="1"/>
    <col min="11" max="11" width="32.6640625" style="25" customWidth="1"/>
    <col min="12" max="12" width="18.88671875" style="25" customWidth="1"/>
    <col min="13" max="13" width="11" style="25" customWidth="1"/>
    <col min="14" max="16384" width="8.88671875" style="25"/>
  </cols>
  <sheetData>
    <row r="1" spans="1:13" ht="19.5" customHeight="1" x14ac:dyDescent="0.3">
      <c r="A1" s="125" t="s">
        <v>113</v>
      </c>
      <c r="B1" s="125"/>
      <c r="C1" s="125"/>
      <c r="D1" s="125"/>
      <c r="E1" s="125"/>
      <c r="F1" s="125"/>
      <c r="G1" s="125"/>
      <c r="H1" s="125"/>
      <c r="I1" s="125"/>
      <c r="J1" s="125"/>
      <c r="K1" s="125"/>
      <c r="L1" s="125"/>
      <c r="M1" s="125"/>
    </row>
    <row r="2" spans="1:13" ht="19.8" customHeight="1" x14ac:dyDescent="0.3">
      <c r="A2" s="144" t="s">
        <v>138</v>
      </c>
      <c r="B2" s="144"/>
      <c r="C2" s="144"/>
      <c r="D2" s="144"/>
      <c r="E2" s="144"/>
      <c r="F2" s="144"/>
      <c r="G2" s="144"/>
      <c r="H2" s="144"/>
      <c r="I2" s="144"/>
      <c r="J2" s="144"/>
      <c r="K2" s="144"/>
      <c r="L2" s="144"/>
      <c r="M2" s="144"/>
    </row>
    <row r="3" spans="1:13" ht="19.8" customHeight="1" x14ac:dyDescent="0.3">
      <c r="A3" s="126" t="s">
        <v>116</v>
      </c>
      <c r="B3" s="126"/>
      <c r="C3" s="126"/>
      <c r="D3" s="126"/>
      <c r="E3" s="126"/>
      <c r="F3" s="126"/>
      <c r="G3" s="126"/>
      <c r="H3" s="126"/>
      <c r="I3" s="126"/>
      <c r="J3" s="126"/>
      <c r="K3" s="126"/>
      <c r="L3" s="126"/>
      <c r="M3" s="126"/>
    </row>
    <row r="4" spans="1:13" ht="19.8" customHeight="1" x14ac:dyDescent="0.3">
      <c r="A4" s="126" t="s">
        <v>47</v>
      </c>
      <c r="B4" s="126"/>
      <c r="C4" s="126"/>
      <c r="D4" s="126"/>
      <c r="E4" s="126"/>
      <c r="F4" s="126"/>
      <c r="G4" s="126"/>
      <c r="H4" s="126"/>
      <c r="I4" s="126"/>
      <c r="J4" s="126"/>
      <c r="K4" s="126"/>
      <c r="L4" s="126"/>
      <c r="M4" s="126"/>
    </row>
    <row r="5" spans="1:13" ht="19.8" customHeight="1" x14ac:dyDescent="0.3">
      <c r="A5" s="129" t="s">
        <v>49</v>
      </c>
      <c r="B5" s="130"/>
      <c r="C5" s="130"/>
      <c r="D5" s="130"/>
      <c r="E5" s="130"/>
      <c r="F5" s="130"/>
      <c r="G5" s="130"/>
      <c r="H5" s="130"/>
      <c r="I5" s="130"/>
      <c r="J5" s="130"/>
      <c r="K5" s="130"/>
      <c r="L5" s="130"/>
      <c r="M5" s="130"/>
    </row>
    <row r="6" spans="1:13" ht="16.2" customHeight="1" x14ac:dyDescent="0.3">
      <c r="A6" s="129" t="s">
        <v>62</v>
      </c>
      <c r="B6" s="130"/>
      <c r="C6" s="130"/>
      <c r="D6" s="130"/>
      <c r="E6" s="130"/>
      <c r="F6" s="130"/>
      <c r="G6" s="130"/>
      <c r="H6" s="130"/>
      <c r="I6" s="130"/>
      <c r="J6" s="130"/>
      <c r="K6" s="130"/>
      <c r="L6" s="130"/>
      <c r="M6" s="130"/>
    </row>
    <row r="7" spans="1:13" s="31" customFormat="1" ht="108" customHeight="1" x14ac:dyDescent="0.3">
      <c r="A7" s="74" t="s">
        <v>73</v>
      </c>
      <c r="B7" s="131" t="s">
        <v>119</v>
      </c>
      <c r="C7" s="132"/>
      <c r="D7" s="132"/>
      <c r="E7" s="132"/>
      <c r="F7" s="132"/>
      <c r="G7" s="132"/>
      <c r="H7" s="132"/>
      <c r="I7" s="132"/>
      <c r="J7" s="132"/>
      <c r="K7" s="132"/>
      <c r="L7" s="132"/>
      <c r="M7" s="132"/>
    </row>
    <row r="8" spans="1:13" s="31" customFormat="1" ht="75.599999999999994" customHeight="1" x14ac:dyDescent="0.3">
      <c r="A8" s="47" t="s">
        <v>65</v>
      </c>
      <c r="B8" s="133" t="s">
        <v>150</v>
      </c>
      <c r="C8" s="133"/>
      <c r="D8" s="133"/>
      <c r="E8" s="133"/>
      <c r="F8" s="133"/>
      <c r="G8" s="133"/>
      <c r="H8" s="133"/>
      <c r="I8" s="133"/>
      <c r="J8" s="133"/>
      <c r="K8" s="133"/>
      <c r="L8" s="133"/>
      <c r="M8" s="133"/>
    </row>
    <row r="9" spans="1:13" s="31" customFormat="1" ht="24.75" customHeight="1" x14ac:dyDescent="0.3">
      <c r="A9" s="61"/>
      <c r="B9" s="53"/>
      <c r="C9" s="53"/>
      <c r="D9" s="53"/>
      <c r="E9" s="53"/>
      <c r="F9" s="53"/>
      <c r="G9" s="53"/>
      <c r="H9" s="53"/>
      <c r="I9" s="53"/>
      <c r="J9" s="53"/>
      <c r="K9" s="62"/>
      <c r="L9" s="62"/>
      <c r="M9" s="62"/>
    </row>
    <row r="10" spans="1:13" s="31" customFormat="1" ht="50.4" customHeight="1" x14ac:dyDescent="0.3">
      <c r="A10" s="138" t="s">
        <v>120</v>
      </c>
      <c r="B10" s="138"/>
      <c r="C10" s="138"/>
      <c r="D10" s="138"/>
      <c r="E10" s="138"/>
      <c r="F10" s="138"/>
      <c r="G10" s="138"/>
      <c r="H10" s="138"/>
      <c r="I10" s="138"/>
      <c r="J10" s="138"/>
      <c r="K10" s="138"/>
      <c r="L10" s="138"/>
      <c r="M10" s="138"/>
    </row>
    <row r="11" spans="1:13" s="30" customFormat="1" ht="127.8" customHeight="1" x14ac:dyDescent="0.3">
      <c r="A11" s="63" t="s">
        <v>42</v>
      </c>
      <c r="B11" s="29" t="s">
        <v>79</v>
      </c>
      <c r="C11" s="64" t="s">
        <v>43</v>
      </c>
      <c r="D11" s="64" t="s">
        <v>44</v>
      </c>
      <c r="E11" s="114" t="s">
        <v>126</v>
      </c>
      <c r="F11" s="64" t="s">
        <v>127</v>
      </c>
      <c r="G11" s="64" t="s">
        <v>130</v>
      </c>
      <c r="H11" s="64" t="s">
        <v>74</v>
      </c>
      <c r="I11" s="64" t="s">
        <v>117</v>
      </c>
      <c r="J11" s="64" t="s">
        <v>131</v>
      </c>
      <c r="K11" s="29" t="s">
        <v>132</v>
      </c>
      <c r="L11" s="33" t="s">
        <v>134</v>
      </c>
      <c r="M11" s="29" t="s">
        <v>61</v>
      </c>
    </row>
    <row r="12" spans="1:13" s="31" customFormat="1" x14ac:dyDescent="0.3">
      <c r="A12" s="66" t="s">
        <v>80</v>
      </c>
      <c r="B12" s="66" t="s">
        <v>75</v>
      </c>
      <c r="C12" s="41"/>
      <c r="D12" s="41"/>
      <c r="E12" s="67" t="s">
        <v>128</v>
      </c>
      <c r="F12" s="67" t="s">
        <v>129</v>
      </c>
      <c r="G12" s="185">
        <v>1</v>
      </c>
      <c r="H12" s="68"/>
      <c r="I12" s="104">
        <v>0.1</v>
      </c>
      <c r="J12" s="82">
        <v>100000</v>
      </c>
      <c r="K12" s="66">
        <v>1</v>
      </c>
      <c r="L12" s="80">
        <f>G12*I12*J12*K12</f>
        <v>10000</v>
      </c>
      <c r="M12" s="70"/>
    </row>
    <row r="13" spans="1:13" s="31" customFormat="1" x14ac:dyDescent="0.3">
      <c r="A13" s="66" t="s">
        <v>80</v>
      </c>
      <c r="B13" s="66" t="s">
        <v>76</v>
      </c>
      <c r="C13" s="41"/>
      <c r="D13" s="41"/>
      <c r="E13" s="67" t="s">
        <v>133</v>
      </c>
      <c r="F13" s="67" t="s">
        <v>129</v>
      </c>
      <c r="G13" s="185">
        <f>5/12</f>
        <v>0.41666666666666669</v>
      </c>
      <c r="H13" s="68"/>
      <c r="I13" s="104">
        <v>0.2</v>
      </c>
      <c r="J13" s="82">
        <v>100000</v>
      </c>
      <c r="K13" s="66">
        <v>0.75</v>
      </c>
      <c r="L13" s="80">
        <f t="shared" ref="L13:L15" si="0">G13*I13*J13*K13</f>
        <v>6250</v>
      </c>
      <c r="M13" s="70"/>
    </row>
    <row r="14" spans="1:13" s="31" customFormat="1" x14ac:dyDescent="0.3">
      <c r="A14" s="66" t="s">
        <v>80</v>
      </c>
      <c r="B14" s="66" t="s">
        <v>78</v>
      </c>
      <c r="C14" s="41"/>
      <c r="D14" s="41"/>
      <c r="E14" s="67" t="s">
        <v>128</v>
      </c>
      <c r="F14" s="67" t="s">
        <v>129</v>
      </c>
      <c r="G14" s="185">
        <v>1</v>
      </c>
      <c r="H14" s="68"/>
      <c r="I14" s="104">
        <v>1</v>
      </c>
      <c r="J14" s="82">
        <v>100000</v>
      </c>
      <c r="K14" s="66">
        <v>0.5</v>
      </c>
      <c r="L14" s="80">
        <f t="shared" si="0"/>
        <v>50000</v>
      </c>
      <c r="M14" s="70"/>
    </row>
    <row r="15" spans="1:13" s="31" customFormat="1" x14ac:dyDescent="0.3">
      <c r="A15" s="66" t="s">
        <v>80</v>
      </c>
      <c r="B15" s="66" t="s">
        <v>77</v>
      </c>
      <c r="C15" s="41"/>
      <c r="D15" s="41"/>
      <c r="E15" s="67" t="s">
        <v>152</v>
      </c>
      <c r="F15" s="67" t="s">
        <v>129</v>
      </c>
      <c r="G15" s="185">
        <f>5/9</f>
        <v>0.55555555555555558</v>
      </c>
      <c r="H15" s="68"/>
      <c r="I15" s="104">
        <v>1</v>
      </c>
      <c r="J15" s="82">
        <v>100000</v>
      </c>
      <c r="K15" s="66">
        <v>0.75</v>
      </c>
      <c r="L15" s="80">
        <f t="shared" si="0"/>
        <v>41666.666666666664</v>
      </c>
      <c r="M15" s="70"/>
    </row>
    <row r="16" spans="1:13" s="31" customFormat="1" x14ac:dyDescent="0.3">
      <c r="A16" s="35">
        <v>1</v>
      </c>
      <c r="B16" s="66"/>
      <c r="C16" s="41"/>
      <c r="D16" s="41"/>
      <c r="E16" s="67"/>
      <c r="F16" s="67"/>
      <c r="G16" s="185"/>
      <c r="H16" s="68"/>
      <c r="I16" s="104"/>
      <c r="J16" s="82"/>
      <c r="K16" s="70"/>
      <c r="L16" s="86"/>
      <c r="M16" s="70"/>
    </row>
    <row r="17" spans="1:13" s="31" customFormat="1" x14ac:dyDescent="0.3">
      <c r="A17" s="35">
        <v>2</v>
      </c>
      <c r="B17" s="13"/>
      <c r="C17" s="41"/>
      <c r="D17" s="41"/>
      <c r="E17" s="41"/>
      <c r="F17" s="41"/>
      <c r="G17" s="186"/>
      <c r="H17" s="42"/>
      <c r="I17" s="105"/>
      <c r="J17" s="83"/>
      <c r="K17" s="70"/>
      <c r="L17" s="86"/>
      <c r="M17" s="70"/>
    </row>
    <row r="18" spans="1:13" s="31" customFormat="1" ht="37.5" customHeight="1" x14ac:dyDescent="0.3">
      <c r="A18" s="139" t="s">
        <v>45</v>
      </c>
      <c r="B18" s="140"/>
      <c r="C18" s="140"/>
      <c r="D18" s="140"/>
      <c r="E18" s="140"/>
      <c r="F18" s="140"/>
      <c r="G18" s="140"/>
      <c r="H18" s="140"/>
      <c r="I18" s="140"/>
      <c r="J18" s="140"/>
      <c r="K18" s="141"/>
      <c r="L18" s="87">
        <f>SUM(L12:L17)</f>
        <v>107916.66666666666</v>
      </c>
      <c r="M18" s="69"/>
    </row>
    <row r="19" spans="1:13" s="31" customFormat="1" ht="37.5" customHeight="1" x14ac:dyDescent="0.3">
      <c r="A19" s="43"/>
      <c r="B19" s="43"/>
      <c r="C19" s="43"/>
      <c r="D19" s="43"/>
      <c r="E19" s="43"/>
      <c r="F19" s="43"/>
      <c r="G19" s="43"/>
      <c r="H19" s="43"/>
      <c r="I19" s="43"/>
      <c r="J19" s="43"/>
    </row>
    <row r="20" spans="1:13" s="31" customFormat="1" ht="29.25" customHeight="1" x14ac:dyDescent="0.3">
      <c r="A20" s="142" t="s">
        <v>121</v>
      </c>
      <c r="B20" s="143"/>
      <c r="C20" s="143"/>
      <c r="D20" s="143"/>
      <c r="E20" s="143"/>
      <c r="F20" s="143"/>
      <c r="G20" s="143"/>
      <c r="H20" s="143"/>
      <c r="I20" s="143"/>
      <c r="J20" s="143"/>
      <c r="K20" s="143"/>
      <c r="L20" s="143"/>
      <c r="M20" s="32"/>
    </row>
    <row r="21" spans="1:13" s="31" customFormat="1" ht="57" customHeight="1" x14ac:dyDescent="0.3">
      <c r="A21" s="28" t="s">
        <v>42</v>
      </c>
      <c r="B21" s="90" t="s">
        <v>99</v>
      </c>
      <c r="C21" s="90" t="s">
        <v>100</v>
      </c>
      <c r="D21" s="90" t="s">
        <v>101</v>
      </c>
      <c r="E21" s="112" t="s">
        <v>125</v>
      </c>
      <c r="F21" s="112" t="s">
        <v>124</v>
      </c>
      <c r="G21" s="64" t="s">
        <v>118</v>
      </c>
      <c r="H21" s="65" t="s">
        <v>126</v>
      </c>
      <c r="I21" s="64" t="s">
        <v>127</v>
      </c>
      <c r="J21" s="64" t="s">
        <v>136</v>
      </c>
      <c r="K21" s="64" t="s">
        <v>131</v>
      </c>
      <c r="L21" s="33" t="s">
        <v>135</v>
      </c>
      <c r="M21" s="29" t="s">
        <v>61</v>
      </c>
    </row>
    <row r="22" spans="1:13" s="30" customFormat="1" ht="26.25" customHeight="1" x14ac:dyDescent="0.3">
      <c r="A22" s="66" t="s">
        <v>80</v>
      </c>
      <c r="B22" s="13"/>
      <c r="C22" s="13"/>
      <c r="D22" s="13"/>
      <c r="E22" s="13"/>
      <c r="F22" s="67"/>
      <c r="G22" s="67"/>
      <c r="H22" s="67">
        <v>45139</v>
      </c>
      <c r="I22" s="111"/>
      <c r="J22" s="185"/>
      <c r="K22" s="106"/>
      <c r="L22" s="80">
        <f>G22*J22*K22</f>
        <v>0</v>
      </c>
      <c r="M22" s="67"/>
    </row>
    <row r="23" spans="1:13" s="31" customFormat="1" ht="26.25" customHeight="1" x14ac:dyDescent="0.3">
      <c r="A23" s="35">
        <v>1</v>
      </c>
      <c r="B23" s="13"/>
      <c r="C23" s="41"/>
      <c r="D23" s="41"/>
      <c r="E23" s="41"/>
      <c r="F23" s="41"/>
      <c r="G23" s="41"/>
      <c r="H23" s="41"/>
      <c r="I23" s="105"/>
      <c r="J23" s="187"/>
      <c r="K23" s="109"/>
      <c r="L23" s="80">
        <f>G23*J23*K23</f>
        <v>0</v>
      </c>
      <c r="M23" s="110"/>
    </row>
    <row r="24" spans="1:13" s="31" customFormat="1" ht="37.5" customHeight="1" x14ac:dyDescent="0.3">
      <c r="A24" s="139" t="s">
        <v>45</v>
      </c>
      <c r="B24" s="140"/>
      <c r="C24" s="140"/>
      <c r="D24" s="140"/>
      <c r="E24" s="140"/>
      <c r="F24" s="140"/>
      <c r="G24" s="140"/>
      <c r="H24" s="140"/>
      <c r="I24" s="140"/>
      <c r="J24" s="140"/>
      <c r="K24" s="141"/>
      <c r="L24" s="81">
        <f>SUM(L22:L23)</f>
        <v>0</v>
      </c>
      <c r="M24" s="107"/>
    </row>
    <row r="25" spans="1:13" s="31" customFormat="1" ht="37.5" customHeight="1" x14ac:dyDescent="0.3">
      <c r="A25" s="43"/>
      <c r="B25" s="43"/>
      <c r="C25" s="43"/>
      <c r="D25" s="43"/>
      <c r="E25" s="43"/>
      <c r="F25" s="43"/>
      <c r="G25" s="43"/>
      <c r="H25" s="43"/>
      <c r="I25" s="43"/>
      <c r="J25" s="43"/>
    </row>
    <row r="26" spans="1:13" s="31" customFormat="1" ht="48.6" customHeight="1" x14ac:dyDescent="0.3">
      <c r="A26" s="135" t="s">
        <v>81</v>
      </c>
      <c r="B26" s="136"/>
      <c r="C26" s="136"/>
      <c r="D26" s="136"/>
      <c r="E26" s="136"/>
      <c r="F26" s="136"/>
      <c r="G26" s="136"/>
      <c r="H26" s="136"/>
      <c r="I26" s="136"/>
      <c r="J26" s="136"/>
      <c r="K26" s="136"/>
      <c r="L26" s="136"/>
      <c r="M26" s="137"/>
    </row>
    <row r="27" spans="1:13" s="31" customFormat="1" ht="48" customHeight="1" x14ac:dyDescent="0.3">
      <c r="A27" s="134" t="s">
        <v>122</v>
      </c>
      <c r="B27" s="134"/>
      <c r="C27" s="134"/>
      <c r="D27" s="134"/>
      <c r="E27" s="134"/>
      <c r="F27" s="134"/>
      <c r="G27" s="134"/>
      <c r="H27" s="134"/>
      <c r="I27" s="134"/>
      <c r="J27" s="134"/>
      <c r="K27" s="134"/>
      <c r="L27" s="134"/>
      <c r="M27" s="134"/>
    </row>
    <row r="28" spans="1:13" s="31" customFormat="1" ht="132" customHeight="1" x14ac:dyDescent="0.3">
      <c r="A28" s="63" t="s">
        <v>42</v>
      </c>
      <c r="B28" s="29" t="s">
        <v>79</v>
      </c>
      <c r="C28" s="64" t="s">
        <v>43</v>
      </c>
      <c r="D28" s="64" t="s">
        <v>44</v>
      </c>
      <c r="E28" s="114" t="s">
        <v>126</v>
      </c>
      <c r="F28" s="64" t="s">
        <v>127</v>
      </c>
      <c r="G28" s="64" t="s">
        <v>130</v>
      </c>
      <c r="H28" s="64" t="s">
        <v>74</v>
      </c>
      <c r="I28" s="64" t="s">
        <v>117</v>
      </c>
      <c r="J28" s="64" t="s">
        <v>131</v>
      </c>
      <c r="K28" s="29" t="s">
        <v>132</v>
      </c>
      <c r="L28" s="33" t="s">
        <v>134</v>
      </c>
      <c r="M28" s="29" t="s">
        <v>61</v>
      </c>
    </row>
    <row r="29" spans="1:13" s="31" customFormat="1" ht="25.5" customHeight="1" x14ac:dyDescent="0.3">
      <c r="A29" s="66" t="s">
        <v>80</v>
      </c>
      <c r="B29" s="66" t="s">
        <v>75</v>
      </c>
      <c r="C29" s="41"/>
      <c r="D29" s="41"/>
      <c r="E29" s="67" t="s">
        <v>128</v>
      </c>
      <c r="F29" s="67" t="s">
        <v>129</v>
      </c>
      <c r="G29" s="185">
        <v>1</v>
      </c>
      <c r="H29" s="68"/>
      <c r="I29" s="104">
        <v>0.1</v>
      </c>
      <c r="J29" s="82">
        <v>100000</v>
      </c>
      <c r="K29" s="66">
        <v>1</v>
      </c>
      <c r="L29" s="80">
        <f>G29*I29*J29*K29</f>
        <v>10000</v>
      </c>
      <c r="M29" s="70"/>
    </row>
    <row r="30" spans="1:13" s="27" customFormat="1" ht="24.75" customHeight="1" x14ac:dyDescent="0.3">
      <c r="A30" s="66" t="s">
        <v>80</v>
      </c>
      <c r="B30" s="66" t="s">
        <v>76</v>
      </c>
      <c r="C30" s="41"/>
      <c r="D30" s="41"/>
      <c r="E30" s="67" t="s">
        <v>133</v>
      </c>
      <c r="F30" s="67" t="s">
        <v>129</v>
      </c>
      <c r="G30" s="185">
        <f>5/12</f>
        <v>0.41666666666666669</v>
      </c>
      <c r="H30" s="68"/>
      <c r="I30" s="104">
        <v>0.2</v>
      </c>
      <c r="J30" s="82">
        <v>100000</v>
      </c>
      <c r="K30" s="66">
        <v>0.75</v>
      </c>
      <c r="L30" s="80">
        <f t="shared" ref="L30:L32" si="1">G30*I30*J30*K30</f>
        <v>6250</v>
      </c>
      <c r="M30" s="70"/>
    </row>
    <row r="31" spans="1:13" s="27" customFormat="1" ht="24.75" customHeight="1" x14ac:dyDescent="0.3">
      <c r="A31" s="66" t="s">
        <v>80</v>
      </c>
      <c r="B31" s="66" t="s">
        <v>78</v>
      </c>
      <c r="C31" s="41"/>
      <c r="D31" s="41"/>
      <c r="E31" s="67" t="s">
        <v>128</v>
      </c>
      <c r="F31" s="67" t="s">
        <v>129</v>
      </c>
      <c r="G31" s="185">
        <v>1</v>
      </c>
      <c r="H31" s="68"/>
      <c r="I31" s="104">
        <v>1</v>
      </c>
      <c r="J31" s="82">
        <v>100000</v>
      </c>
      <c r="K31" s="66">
        <v>0.5</v>
      </c>
      <c r="L31" s="80">
        <f t="shared" si="1"/>
        <v>50000</v>
      </c>
      <c r="M31" s="70"/>
    </row>
    <row r="32" spans="1:13" s="31" customFormat="1" x14ac:dyDescent="0.3">
      <c r="A32" s="66" t="s">
        <v>80</v>
      </c>
      <c r="B32" s="66" t="s">
        <v>77</v>
      </c>
      <c r="C32" s="41"/>
      <c r="D32" s="41"/>
      <c r="E32" s="67" t="s">
        <v>128</v>
      </c>
      <c r="F32" s="67" t="s">
        <v>129</v>
      </c>
      <c r="G32" s="185">
        <v>1</v>
      </c>
      <c r="H32" s="68"/>
      <c r="I32" s="104">
        <v>1</v>
      </c>
      <c r="J32" s="82">
        <v>100000</v>
      </c>
      <c r="K32" s="66">
        <v>0.75</v>
      </c>
      <c r="L32" s="80">
        <f t="shared" si="1"/>
        <v>75000</v>
      </c>
      <c r="M32" s="70"/>
    </row>
    <row r="33" spans="1:13" x14ac:dyDescent="0.3">
      <c r="A33" s="35">
        <v>1</v>
      </c>
      <c r="B33" s="66"/>
      <c r="C33" s="41"/>
      <c r="D33" s="41"/>
      <c r="E33" s="67"/>
      <c r="F33" s="67"/>
      <c r="G33" s="185"/>
      <c r="H33" s="68"/>
      <c r="I33" s="104"/>
      <c r="J33" s="82"/>
      <c r="K33" s="70"/>
      <c r="L33" s="84"/>
      <c r="M33" s="70"/>
    </row>
    <row r="34" spans="1:13" x14ac:dyDescent="0.3">
      <c r="A34" s="35">
        <v>2</v>
      </c>
      <c r="B34" s="13"/>
      <c r="C34" s="41"/>
      <c r="D34" s="41"/>
      <c r="E34" s="41"/>
      <c r="F34" s="41"/>
      <c r="G34" s="186"/>
      <c r="H34" s="42"/>
      <c r="I34" s="105"/>
      <c r="J34" s="83"/>
      <c r="K34" s="70"/>
      <c r="L34" s="84"/>
      <c r="M34" s="70"/>
    </row>
    <row r="35" spans="1:13" ht="30" customHeight="1" x14ac:dyDescent="0.3">
      <c r="A35" s="139" t="s">
        <v>45</v>
      </c>
      <c r="B35" s="140"/>
      <c r="C35" s="140"/>
      <c r="D35" s="140"/>
      <c r="E35" s="140"/>
      <c r="F35" s="140"/>
      <c r="G35" s="140"/>
      <c r="H35" s="140"/>
      <c r="I35" s="140"/>
      <c r="J35" s="140"/>
      <c r="K35" s="141"/>
      <c r="L35" s="85">
        <f>SUM(L29:L34)</f>
        <v>141250</v>
      </c>
      <c r="M35" s="69"/>
    </row>
    <row r="36" spans="1:13" x14ac:dyDescent="0.3">
      <c r="A36" s="102"/>
      <c r="B36" s="88"/>
      <c r="C36" s="88"/>
      <c r="D36" s="88"/>
      <c r="E36" s="88"/>
      <c r="F36" s="88"/>
      <c r="G36" s="88"/>
      <c r="H36" s="88"/>
      <c r="I36" s="88"/>
      <c r="J36" s="88"/>
      <c r="K36" s="88"/>
      <c r="L36" s="88"/>
      <c r="M36" s="89"/>
    </row>
    <row r="37" spans="1:13" ht="26.4" customHeight="1" x14ac:dyDescent="0.3">
      <c r="A37" s="134" t="s">
        <v>123</v>
      </c>
      <c r="B37" s="134"/>
      <c r="C37" s="134"/>
      <c r="D37" s="134"/>
      <c r="E37" s="134"/>
      <c r="F37" s="134"/>
      <c r="G37" s="134"/>
      <c r="H37" s="134"/>
      <c r="I37" s="134"/>
      <c r="J37" s="134"/>
      <c r="K37" s="134"/>
      <c r="L37" s="134"/>
      <c r="M37" s="76"/>
    </row>
    <row r="38" spans="1:13" s="31" customFormat="1" ht="61.8" customHeight="1" x14ac:dyDescent="0.3">
      <c r="A38" s="28" t="s">
        <v>42</v>
      </c>
      <c r="B38" s="90" t="s">
        <v>99</v>
      </c>
      <c r="C38" s="90" t="s">
        <v>100</v>
      </c>
      <c r="D38" s="90" t="s">
        <v>101</v>
      </c>
      <c r="E38" s="112" t="s">
        <v>125</v>
      </c>
      <c r="F38" s="112" t="s">
        <v>124</v>
      </c>
      <c r="G38" s="64" t="s">
        <v>118</v>
      </c>
      <c r="H38" s="65" t="s">
        <v>126</v>
      </c>
      <c r="I38" s="64" t="s">
        <v>127</v>
      </c>
      <c r="J38" s="64" t="s">
        <v>136</v>
      </c>
      <c r="K38" s="64" t="s">
        <v>131</v>
      </c>
      <c r="L38" s="33" t="s">
        <v>135</v>
      </c>
      <c r="M38" s="29" t="s">
        <v>61</v>
      </c>
    </row>
    <row r="39" spans="1:13" s="30" customFormat="1" ht="26.25" customHeight="1" x14ac:dyDescent="0.3">
      <c r="A39" s="66" t="s">
        <v>80</v>
      </c>
      <c r="B39" s="13"/>
      <c r="C39" s="13"/>
      <c r="D39" s="13"/>
      <c r="E39" s="13"/>
      <c r="F39" s="67"/>
      <c r="G39" s="67"/>
      <c r="H39" s="67">
        <v>45139</v>
      </c>
      <c r="I39" s="111"/>
      <c r="J39" s="185"/>
      <c r="K39" s="106"/>
      <c r="L39" s="80">
        <f>G39*J39*K39</f>
        <v>0</v>
      </c>
      <c r="M39" s="67"/>
    </row>
    <row r="40" spans="1:13" s="31" customFormat="1" ht="26.25" customHeight="1" x14ac:dyDescent="0.3">
      <c r="A40" s="35">
        <v>1</v>
      </c>
      <c r="B40" s="13"/>
      <c r="C40" s="41"/>
      <c r="D40" s="41"/>
      <c r="E40" s="41"/>
      <c r="F40" s="41"/>
      <c r="G40" s="41"/>
      <c r="H40" s="41"/>
      <c r="I40" s="105"/>
      <c r="J40" s="187"/>
      <c r="K40" s="109"/>
      <c r="L40" s="80">
        <f>G40*J40*K40</f>
        <v>0</v>
      </c>
      <c r="M40" s="110"/>
    </row>
    <row r="41" spans="1:13" s="31" customFormat="1" ht="32.4" customHeight="1" x14ac:dyDescent="0.3">
      <c r="A41" s="139" t="s">
        <v>45</v>
      </c>
      <c r="B41" s="140"/>
      <c r="C41" s="140"/>
      <c r="D41" s="140"/>
      <c r="E41" s="140"/>
      <c r="F41" s="140"/>
      <c r="G41" s="140"/>
      <c r="H41" s="140"/>
      <c r="I41" s="140"/>
      <c r="J41" s="140"/>
      <c r="K41" s="141"/>
      <c r="L41" s="81">
        <f>SUM(L39:L40)</f>
        <v>0</v>
      </c>
      <c r="M41" s="69"/>
    </row>
    <row r="42" spans="1:13" ht="19.8" x14ac:dyDescent="0.3">
      <c r="A42" s="73"/>
      <c r="B42" s="73"/>
      <c r="C42" s="73"/>
      <c r="D42" s="73"/>
      <c r="E42" s="73"/>
      <c r="F42" s="73"/>
      <c r="G42" s="73"/>
      <c r="H42" s="73"/>
      <c r="I42" s="73"/>
      <c r="J42" s="73"/>
      <c r="K42" s="73"/>
      <c r="L42" s="73"/>
      <c r="M42" s="73"/>
    </row>
    <row r="43" spans="1:13" ht="27.6" customHeight="1" x14ac:dyDescent="0.3">
      <c r="A43" s="145" t="s">
        <v>137</v>
      </c>
      <c r="B43" s="146"/>
      <c r="C43" s="146"/>
      <c r="D43" s="146"/>
      <c r="E43" s="146"/>
      <c r="F43" s="146"/>
      <c r="G43" s="146"/>
      <c r="H43" s="146"/>
      <c r="I43" s="146"/>
      <c r="J43" s="147"/>
      <c r="K43" s="76"/>
      <c r="L43" s="76"/>
      <c r="M43" s="76"/>
    </row>
    <row r="44" spans="1:13" ht="51" customHeight="1" x14ac:dyDescent="0.3">
      <c r="A44" s="91" t="s">
        <v>102</v>
      </c>
      <c r="B44" s="92" t="s">
        <v>103</v>
      </c>
      <c r="C44" s="93" t="s">
        <v>108</v>
      </c>
      <c r="D44" s="93" t="s">
        <v>82</v>
      </c>
      <c r="E44" s="92" t="s">
        <v>104</v>
      </c>
      <c r="F44" s="93" t="s">
        <v>97</v>
      </c>
      <c r="G44" s="93" t="s">
        <v>109</v>
      </c>
      <c r="H44" s="92" t="s">
        <v>105</v>
      </c>
      <c r="I44" s="91" t="s">
        <v>95</v>
      </c>
      <c r="J44" s="94" t="s">
        <v>106</v>
      </c>
      <c r="K44" s="30"/>
      <c r="L44" s="30"/>
      <c r="M44" s="95"/>
    </row>
    <row r="45" spans="1:13" ht="27.6" customHeight="1" x14ac:dyDescent="0.3">
      <c r="A45" s="49">
        <v>1</v>
      </c>
      <c r="B45" s="96"/>
      <c r="C45" s="96"/>
      <c r="D45" s="96"/>
      <c r="E45" s="96"/>
      <c r="F45" s="97"/>
      <c r="G45" s="97"/>
      <c r="H45" s="96"/>
      <c r="I45" s="96"/>
      <c r="J45" s="96"/>
      <c r="K45" s="98"/>
      <c r="L45" s="98"/>
      <c r="M45" s="98"/>
    </row>
    <row r="46" spans="1:13" x14ac:dyDescent="0.3">
      <c r="A46" s="52"/>
      <c r="B46" s="53"/>
      <c r="C46" s="53"/>
      <c r="D46" s="53"/>
      <c r="E46" s="53"/>
      <c r="F46" s="53"/>
      <c r="G46" s="53"/>
      <c r="H46" s="53"/>
      <c r="I46" s="53"/>
      <c r="J46" s="53"/>
      <c r="K46" s="27"/>
      <c r="L46" s="54"/>
      <c r="M46" s="27"/>
    </row>
    <row r="47" spans="1:13" x14ac:dyDescent="0.3">
      <c r="A47" s="57"/>
      <c r="B47" s="57"/>
      <c r="C47" s="57"/>
      <c r="D47" s="31"/>
      <c r="E47" s="31"/>
      <c r="F47" s="31"/>
      <c r="G47" s="31"/>
      <c r="H47" s="31"/>
      <c r="I47" s="31"/>
      <c r="J47" s="31"/>
      <c r="K47" s="31"/>
      <c r="L47" s="31"/>
      <c r="M47" s="31"/>
    </row>
    <row r="48" spans="1:13" x14ac:dyDescent="0.3">
      <c r="A48" s="25" t="s">
        <v>55</v>
      </c>
      <c r="C48" s="25" t="s">
        <v>56</v>
      </c>
      <c r="F48" s="25" t="s">
        <v>57</v>
      </c>
    </row>
    <row r="50" spans="1:1" x14ac:dyDescent="0.3">
      <c r="A50" s="25" t="s">
        <v>58</v>
      </c>
    </row>
  </sheetData>
  <mergeCells count="18">
    <mergeCell ref="A37:L37"/>
    <mergeCell ref="A35:K35"/>
    <mergeCell ref="A41:K41"/>
    <mergeCell ref="A43:J43"/>
    <mergeCell ref="A1:M1"/>
    <mergeCell ref="A2:M2"/>
    <mergeCell ref="A3:M3"/>
    <mergeCell ref="A4:M4"/>
    <mergeCell ref="A5:M5"/>
    <mergeCell ref="A6:M6"/>
    <mergeCell ref="B7:M7"/>
    <mergeCell ref="B8:M8"/>
    <mergeCell ref="A27:M27"/>
    <mergeCell ref="A26:M26"/>
    <mergeCell ref="A10:M10"/>
    <mergeCell ref="A18:K18"/>
    <mergeCell ref="A20:L20"/>
    <mergeCell ref="A24:K24"/>
  </mergeCells>
  <phoneticPr fontId="1" type="noConversion"/>
  <pageMargins left="0.23622047244094491" right="0.23622047244094491" top="0.74803149606299213" bottom="0.74803149606299213" header="0.31496062992125984" footer="0.31496062992125984"/>
  <pageSetup paperSize="9" scale="5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01B60-1C46-421F-90F9-23D70B9A9074}">
  <dimension ref="A1:N34"/>
  <sheetViews>
    <sheetView tabSelected="1" view="pageBreakPreview" zoomScale="70" zoomScaleNormal="70" zoomScaleSheetLayoutView="70" workbookViewId="0">
      <selection activeCell="A24" sqref="A24:K24"/>
    </sheetView>
  </sheetViews>
  <sheetFormatPr defaultRowHeight="16.2" x14ac:dyDescent="0.3"/>
  <cols>
    <col min="1" max="1" width="8.88671875" style="25"/>
    <col min="2" max="2" width="28.6640625" style="25" customWidth="1"/>
    <col min="3" max="3" width="15.77734375" style="25" customWidth="1"/>
    <col min="4" max="4" width="30.21875" style="25" customWidth="1"/>
    <col min="5" max="5" width="23.33203125" style="25" customWidth="1"/>
    <col min="6" max="6" width="16.88671875" style="25" bestFit="1" customWidth="1"/>
    <col min="7" max="7" width="15" style="25" bestFit="1" customWidth="1"/>
    <col min="8" max="8" width="24.88671875" style="25" bestFit="1" customWidth="1"/>
    <col min="9" max="9" width="15.88671875" style="25" customWidth="1"/>
    <col min="10" max="10" width="14.88671875" style="25" bestFit="1" customWidth="1"/>
    <col min="11" max="11" width="33.5546875" style="25" customWidth="1"/>
    <col min="12" max="12" width="16.5546875" style="25" customWidth="1"/>
    <col min="13" max="13" width="16.77734375" style="25" customWidth="1"/>
    <col min="14" max="16384" width="8.88671875" style="25"/>
  </cols>
  <sheetData>
    <row r="1" spans="1:14" ht="33.6" customHeight="1" x14ac:dyDescent="0.3">
      <c r="A1" s="125" t="s">
        <v>114</v>
      </c>
      <c r="B1" s="125"/>
      <c r="C1" s="125"/>
      <c r="D1" s="125"/>
      <c r="E1" s="125"/>
      <c r="F1" s="125"/>
      <c r="G1" s="125"/>
      <c r="H1" s="125"/>
      <c r="I1" s="125"/>
      <c r="J1" s="125"/>
      <c r="K1" s="125"/>
      <c r="L1" s="125"/>
      <c r="M1" s="125"/>
      <c r="N1" s="46"/>
    </row>
    <row r="2" spans="1:14" ht="19.5" customHeight="1" x14ac:dyDescent="0.3">
      <c r="A2" s="144" t="s">
        <v>138</v>
      </c>
      <c r="B2" s="144"/>
      <c r="C2" s="144"/>
      <c r="D2" s="144"/>
      <c r="E2" s="144"/>
      <c r="F2" s="144"/>
      <c r="G2" s="144"/>
      <c r="H2" s="144"/>
      <c r="I2" s="144"/>
      <c r="J2" s="144"/>
      <c r="K2" s="144"/>
      <c r="L2" s="144"/>
      <c r="M2" s="144"/>
      <c r="N2" s="44"/>
    </row>
    <row r="3" spans="1:14" ht="19.5" customHeight="1" x14ac:dyDescent="0.3">
      <c r="A3" s="126" t="s">
        <v>116</v>
      </c>
      <c r="B3" s="126"/>
      <c r="C3" s="126"/>
      <c r="D3" s="126"/>
      <c r="E3" s="126"/>
      <c r="F3" s="126"/>
      <c r="G3" s="126"/>
      <c r="H3" s="126"/>
      <c r="I3" s="126"/>
      <c r="J3" s="126"/>
      <c r="K3" s="126"/>
      <c r="L3" s="126"/>
      <c r="M3" s="126"/>
      <c r="N3" s="44"/>
    </row>
    <row r="4" spans="1:14" ht="16.2" customHeight="1" x14ac:dyDescent="0.3">
      <c r="A4" s="126" t="s">
        <v>46</v>
      </c>
      <c r="B4" s="126"/>
      <c r="C4" s="126"/>
      <c r="D4" s="126"/>
      <c r="E4" s="126"/>
      <c r="F4" s="126"/>
      <c r="G4" s="126"/>
      <c r="H4" s="126"/>
      <c r="I4" s="126"/>
      <c r="J4" s="126"/>
      <c r="K4" s="126"/>
      <c r="L4" s="126"/>
      <c r="M4" s="126"/>
    </row>
    <row r="5" spans="1:14" ht="16.2" customHeight="1" x14ac:dyDescent="0.3">
      <c r="A5" s="126" t="s">
        <v>48</v>
      </c>
      <c r="B5" s="126"/>
      <c r="C5" s="126"/>
      <c r="D5" s="126"/>
      <c r="E5" s="126"/>
      <c r="F5" s="126"/>
      <c r="G5" s="126"/>
      <c r="H5" s="126"/>
      <c r="I5" s="126"/>
      <c r="J5" s="126"/>
      <c r="K5" s="126"/>
      <c r="L5" s="126"/>
      <c r="M5" s="126"/>
    </row>
    <row r="6" spans="1:14" ht="20.25" customHeight="1" x14ac:dyDescent="0.3">
      <c r="A6" s="126" t="s">
        <v>66</v>
      </c>
      <c r="B6" s="126"/>
      <c r="C6" s="126"/>
      <c r="D6" s="126"/>
      <c r="E6" s="126"/>
      <c r="F6" s="126"/>
      <c r="G6" s="126"/>
      <c r="H6" s="126"/>
      <c r="I6" s="126"/>
      <c r="J6" s="126"/>
      <c r="K6" s="126"/>
      <c r="L6" s="126"/>
      <c r="M6" s="126"/>
    </row>
    <row r="7" spans="1:14" ht="136.80000000000001" customHeight="1" x14ac:dyDescent="0.3">
      <c r="A7" s="75" t="s">
        <v>0</v>
      </c>
      <c r="B7" s="126" t="s">
        <v>140</v>
      </c>
      <c r="C7" s="126"/>
      <c r="D7" s="126"/>
      <c r="E7" s="126"/>
      <c r="F7" s="126"/>
      <c r="G7" s="126"/>
      <c r="H7" s="126"/>
      <c r="I7" s="126"/>
      <c r="J7" s="126"/>
      <c r="K7" s="126"/>
      <c r="L7" s="126"/>
      <c r="M7" s="126"/>
    </row>
    <row r="8" spans="1:14" ht="124.8" customHeight="1" x14ac:dyDescent="0.3">
      <c r="A8" s="47" t="s">
        <v>65</v>
      </c>
      <c r="B8" s="133" t="s">
        <v>151</v>
      </c>
      <c r="C8" s="133"/>
      <c r="D8" s="133"/>
      <c r="E8" s="133"/>
      <c r="F8" s="133"/>
      <c r="G8" s="133"/>
      <c r="H8" s="133"/>
      <c r="I8" s="133"/>
      <c r="J8" s="133"/>
      <c r="K8" s="133"/>
      <c r="L8" s="133"/>
      <c r="M8" s="133"/>
    </row>
    <row r="9" spans="1:14" ht="18.75" customHeight="1" x14ac:dyDescent="0.3">
      <c r="A9" s="48"/>
      <c r="B9" s="48"/>
      <c r="C9" s="48"/>
      <c r="D9" s="48"/>
      <c r="E9" s="48"/>
      <c r="F9" s="48"/>
      <c r="G9" s="48"/>
      <c r="H9" s="48"/>
      <c r="I9" s="48"/>
      <c r="J9" s="48"/>
      <c r="K9" s="48"/>
    </row>
    <row r="10" spans="1:14" ht="93" customHeight="1" x14ac:dyDescent="0.3">
      <c r="A10" s="148" t="s">
        <v>83</v>
      </c>
      <c r="B10" s="148"/>
      <c r="C10" s="148"/>
      <c r="D10" s="148"/>
      <c r="E10" s="148"/>
      <c r="F10" s="148"/>
      <c r="G10" s="148"/>
      <c r="H10" s="148"/>
      <c r="I10" s="148"/>
      <c r="J10" s="148"/>
      <c r="K10" s="148"/>
    </row>
    <row r="11" spans="1:14" ht="50.4" customHeight="1" x14ac:dyDescent="0.3">
      <c r="A11" s="91" t="s">
        <v>102</v>
      </c>
      <c r="B11" s="92" t="s">
        <v>103</v>
      </c>
      <c r="C11" s="93" t="s">
        <v>108</v>
      </c>
      <c r="D11" s="93" t="s">
        <v>96</v>
      </c>
      <c r="E11" s="92" t="s">
        <v>104</v>
      </c>
      <c r="F11" s="93" t="s">
        <v>97</v>
      </c>
      <c r="G11" s="93" t="s">
        <v>98</v>
      </c>
      <c r="H11" s="93" t="s">
        <v>110</v>
      </c>
      <c r="I11" s="92" t="s">
        <v>105</v>
      </c>
      <c r="J11" s="91" t="s">
        <v>95</v>
      </c>
      <c r="K11" s="94" t="s">
        <v>106</v>
      </c>
    </row>
    <row r="12" spans="1:14" ht="41.25" customHeight="1" x14ac:dyDescent="0.3">
      <c r="A12" s="49">
        <v>1</v>
      </c>
      <c r="B12" s="96"/>
      <c r="C12" s="96"/>
      <c r="D12" s="96"/>
      <c r="E12" s="97"/>
      <c r="F12" s="96"/>
      <c r="G12" s="96"/>
      <c r="H12" s="96"/>
      <c r="I12" s="96"/>
      <c r="J12" s="96"/>
      <c r="K12" s="99"/>
    </row>
    <row r="13" spans="1:14" ht="39" customHeight="1" x14ac:dyDescent="0.3">
      <c r="A13" s="49">
        <v>2</v>
      </c>
      <c r="B13" s="49"/>
      <c r="C13" s="49"/>
      <c r="D13" s="49"/>
      <c r="E13" s="49"/>
      <c r="F13" s="49"/>
      <c r="G13" s="49"/>
      <c r="H13" s="49"/>
      <c r="I13" s="49"/>
      <c r="J13" s="49"/>
      <c r="K13" s="97"/>
    </row>
    <row r="15" spans="1:14" ht="103.2" customHeight="1" x14ac:dyDescent="0.3">
      <c r="A15" s="148" t="s">
        <v>141</v>
      </c>
      <c r="B15" s="148"/>
      <c r="C15" s="148"/>
      <c r="D15" s="148"/>
      <c r="E15" s="148"/>
      <c r="F15" s="148"/>
      <c r="G15" s="148"/>
      <c r="H15" s="148"/>
      <c r="I15" s="148"/>
      <c r="J15" s="148"/>
      <c r="K15" s="148"/>
      <c r="L15" s="148"/>
      <c r="M15" s="148"/>
    </row>
    <row r="16" spans="1:14" s="30" customFormat="1" ht="51" customHeight="1" x14ac:dyDescent="0.3">
      <c r="A16" s="134" t="s">
        <v>142</v>
      </c>
      <c r="B16" s="134"/>
      <c r="C16" s="134"/>
      <c r="D16" s="134"/>
      <c r="E16" s="134"/>
      <c r="F16" s="134"/>
      <c r="G16" s="134"/>
      <c r="H16" s="134"/>
      <c r="I16" s="134"/>
      <c r="J16" s="134"/>
      <c r="K16" s="134"/>
      <c r="L16" s="134"/>
      <c r="M16" s="134"/>
      <c r="N16" s="34"/>
    </row>
    <row r="17" spans="1:14" s="31" customFormat="1" ht="121.2" customHeight="1" x14ac:dyDescent="0.3">
      <c r="A17" s="63" t="s">
        <v>42</v>
      </c>
      <c r="B17" s="29" t="s">
        <v>79</v>
      </c>
      <c r="C17" s="64" t="s">
        <v>43</v>
      </c>
      <c r="D17" s="64" t="s">
        <v>44</v>
      </c>
      <c r="E17" s="114" t="s">
        <v>126</v>
      </c>
      <c r="F17" s="64" t="s">
        <v>127</v>
      </c>
      <c r="G17" s="64" t="s">
        <v>130</v>
      </c>
      <c r="H17" s="64" t="s">
        <v>74</v>
      </c>
      <c r="I17" s="64" t="s">
        <v>117</v>
      </c>
      <c r="J17" s="64" t="s">
        <v>131</v>
      </c>
      <c r="K17" s="29" t="s">
        <v>132</v>
      </c>
      <c r="L17" s="33" t="s">
        <v>134</v>
      </c>
      <c r="M17" s="29" t="s">
        <v>61</v>
      </c>
    </row>
    <row r="18" spans="1:14" s="31" customFormat="1" ht="25.5" customHeight="1" x14ac:dyDescent="0.3">
      <c r="A18" s="66" t="s">
        <v>80</v>
      </c>
      <c r="B18" s="66" t="s">
        <v>75</v>
      </c>
      <c r="C18" s="41"/>
      <c r="D18" s="41"/>
      <c r="E18" s="67" t="s">
        <v>128</v>
      </c>
      <c r="F18" s="67" t="s">
        <v>129</v>
      </c>
      <c r="G18" s="185">
        <v>1</v>
      </c>
      <c r="H18" s="68"/>
      <c r="I18" s="104">
        <v>0.1</v>
      </c>
      <c r="J18" s="82">
        <v>100000</v>
      </c>
      <c r="K18" s="66">
        <v>1</v>
      </c>
      <c r="L18" s="80">
        <f>G18*I18*J18*K18</f>
        <v>10000</v>
      </c>
      <c r="M18" s="70"/>
    </row>
    <row r="19" spans="1:14" s="27" customFormat="1" ht="24.75" customHeight="1" x14ac:dyDescent="0.3">
      <c r="A19" s="66" t="s">
        <v>80</v>
      </c>
      <c r="B19" s="66" t="s">
        <v>76</v>
      </c>
      <c r="C19" s="41"/>
      <c r="D19" s="41"/>
      <c r="E19" s="67" t="s">
        <v>133</v>
      </c>
      <c r="F19" s="67" t="s">
        <v>129</v>
      </c>
      <c r="G19" s="185">
        <f>5/12</f>
        <v>0.41666666666666669</v>
      </c>
      <c r="H19" s="68"/>
      <c r="I19" s="104">
        <v>0.2</v>
      </c>
      <c r="J19" s="82">
        <v>100000</v>
      </c>
      <c r="K19" s="66">
        <v>0.75</v>
      </c>
      <c r="L19" s="80">
        <f t="shared" ref="L19:L21" si="0">G19*I19*J19*K19</f>
        <v>6250</v>
      </c>
      <c r="M19" s="70"/>
    </row>
    <row r="20" spans="1:14" s="27" customFormat="1" ht="24.75" customHeight="1" x14ac:dyDescent="0.3">
      <c r="A20" s="66" t="s">
        <v>80</v>
      </c>
      <c r="B20" s="66" t="s">
        <v>78</v>
      </c>
      <c r="C20" s="41"/>
      <c r="D20" s="41"/>
      <c r="E20" s="67" t="s">
        <v>128</v>
      </c>
      <c r="F20" s="67" t="s">
        <v>129</v>
      </c>
      <c r="G20" s="185">
        <v>1</v>
      </c>
      <c r="H20" s="68"/>
      <c r="I20" s="104">
        <v>1</v>
      </c>
      <c r="J20" s="82">
        <v>100000</v>
      </c>
      <c r="K20" s="66">
        <v>0.5</v>
      </c>
      <c r="L20" s="80">
        <f t="shared" si="0"/>
        <v>50000</v>
      </c>
      <c r="M20" s="70"/>
    </row>
    <row r="21" spans="1:14" s="31" customFormat="1" x14ac:dyDescent="0.3">
      <c r="A21" s="66" t="s">
        <v>80</v>
      </c>
      <c r="B21" s="66" t="s">
        <v>77</v>
      </c>
      <c r="C21" s="41"/>
      <c r="D21" s="41"/>
      <c r="E21" s="67" t="s">
        <v>152</v>
      </c>
      <c r="F21" s="67" t="s">
        <v>129</v>
      </c>
      <c r="G21" s="185">
        <f>5/9</f>
        <v>0.55555555555555558</v>
      </c>
      <c r="H21" s="68"/>
      <c r="I21" s="104">
        <v>1</v>
      </c>
      <c r="J21" s="82">
        <v>100000</v>
      </c>
      <c r="K21" s="66">
        <v>0.75</v>
      </c>
      <c r="L21" s="80">
        <f t="shared" si="0"/>
        <v>41666.666666666664</v>
      </c>
      <c r="M21" s="70"/>
    </row>
    <row r="22" spans="1:14" x14ac:dyDescent="0.3">
      <c r="A22" s="35">
        <v>1</v>
      </c>
      <c r="B22" s="66"/>
      <c r="C22" s="41"/>
      <c r="D22" s="41"/>
      <c r="E22" s="67"/>
      <c r="F22" s="67"/>
      <c r="G22" s="188"/>
      <c r="H22" s="82"/>
      <c r="I22" s="118"/>
      <c r="J22" s="115"/>
      <c r="K22" s="70"/>
      <c r="L22" s="119"/>
      <c r="M22" s="3"/>
    </row>
    <row r="23" spans="1:14" x14ac:dyDescent="0.3">
      <c r="A23" s="35">
        <v>2</v>
      </c>
      <c r="B23" s="13"/>
      <c r="C23" s="41"/>
      <c r="D23" s="41"/>
      <c r="E23" s="41"/>
      <c r="F23" s="41"/>
      <c r="G23" s="187"/>
      <c r="H23" s="83"/>
      <c r="I23" s="118"/>
      <c r="J23" s="115"/>
      <c r="K23" s="108"/>
      <c r="L23" s="119"/>
      <c r="M23" s="3"/>
    </row>
    <row r="24" spans="1:14" ht="24" customHeight="1" x14ac:dyDescent="0.3">
      <c r="A24" s="139" t="s">
        <v>45</v>
      </c>
      <c r="B24" s="140"/>
      <c r="C24" s="140"/>
      <c r="D24" s="140"/>
      <c r="E24" s="140"/>
      <c r="F24" s="140"/>
      <c r="G24" s="140"/>
      <c r="H24" s="140"/>
      <c r="I24" s="140"/>
      <c r="J24" s="140"/>
      <c r="K24" s="141"/>
      <c r="L24" s="120">
        <f>SUM(L18:L23)</f>
        <v>107916.66666666666</v>
      </c>
      <c r="M24" s="69"/>
    </row>
    <row r="25" spans="1:14" s="30" customFormat="1" x14ac:dyDescent="0.3">
      <c r="A25" s="43"/>
      <c r="B25" s="43"/>
      <c r="C25" s="43"/>
      <c r="D25" s="43"/>
      <c r="E25" s="43"/>
      <c r="F25" s="43"/>
      <c r="G25" s="43"/>
      <c r="H25" s="43"/>
      <c r="I25" s="55"/>
      <c r="M25" s="34"/>
      <c r="N25" s="34"/>
    </row>
    <row r="26" spans="1:14" s="31" customFormat="1" ht="28.2" customHeight="1" x14ac:dyDescent="0.3">
      <c r="A26" s="134" t="s">
        <v>143</v>
      </c>
      <c r="B26" s="134"/>
      <c r="C26" s="134"/>
      <c r="D26" s="134"/>
      <c r="E26" s="134"/>
      <c r="F26" s="134"/>
      <c r="G26" s="134"/>
      <c r="H26" s="134"/>
      <c r="I26" s="134"/>
      <c r="J26" s="134"/>
      <c r="K26" s="134"/>
      <c r="L26" s="134"/>
      <c r="M26" s="134"/>
    </row>
    <row r="27" spans="1:14" s="31" customFormat="1" ht="61.8" customHeight="1" x14ac:dyDescent="0.3">
      <c r="A27" s="101" t="s">
        <v>42</v>
      </c>
      <c r="B27" s="116" t="s">
        <v>99</v>
      </c>
      <c r="C27" s="116" t="s">
        <v>100</v>
      </c>
      <c r="D27" s="116" t="s">
        <v>101</v>
      </c>
      <c r="E27" s="117" t="s">
        <v>125</v>
      </c>
      <c r="F27" s="117" t="s">
        <v>124</v>
      </c>
      <c r="G27" s="64" t="s">
        <v>118</v>
      </c>
      <c r="H27" s="65" t="s">
        <v>126</v>
      </c>
      <c r="I27" s="64" t="s">
        <v>127</v>
      </c>
      <c r="J27" s="64" t="s">
        <v>136</v>
      </c>
      <c r="K27" s="64" t="s">
        <v>131</v>
      </c>
      <c r="L27" s="71" t="s">
        <v>135</v>
      </c>
      <c r="M27" s="64" t="s">
        <v>61</v>
      </c>
    </row>
    <row r="28" spans="1:14" s="30" customFormat="1" ht="26.25" customHeight="1" x14ac:dyDescent="0.3">
      <c r="A28" s="66" t="s">
        <v>80</v>
      </c>
      <c r="B28" s="13"/>
      <c r="C28" s="13"/>
      <c r="D28" s="13"/>
      <c r="E28" s="13"/>
      <c r="F28" s="67"/>
      <c r="G28" s="111"/>
      <c r="H28" s="67">
        <v>45139</v>
      </c>
      <c r="I28" s="111"/>
      <c r="J28" s="185"/>
      <c r="K28" s="106"/>
      <c r="L28" s="80">
        <f>G28*J28*K28</f>
        <v>0</v>
      </c>
      <c r="M28" s="67"/>
    </row>
    <row r="29" spans="1:14" s="31" customFormat="1" ht="26.25" customHeight="1" x14ac:dyDescent="0.3">
      <c r="A29" s="35">
        <v>1</v>
      </c>
      <c r="B29" s="13"/>
      <c r="C29" s="41"/>
      <c r="D29" s="41"/>
      <c r="E29" s="41"/>
      <c r="F29" s="41"/>
      <c r="G29" s="113"/>
      <c r="H29" s="41"/>
      <c r="I29" s="105"/>
      <c r="J29" s="187"/>
      <c r="K29" s="109"/>
      <c r="L29" s="80">
        <f>G29*J29*K29</f>
        <v>0</v>
      </c>
      <c r="M29" s="110"/>
    </row>
    <row r="30" spans="1:14" s="31" customFormat="1" ht="37.5" customHeight="1" x14ac:dyDescent="0.3">
      <c r="A30" s="139" t="s">
        <v>45</v>
      </c>
      <c r="B30" s="140"/>
      <c r="C30" s="140"/>
      <c r="D30" s="140"/>
      <c r="E30" s="140"/>
      <c r="F30" s="140"/>
      <c r="G30" s="140"/>
      <c r="H30" s="140"/>
      <c r="I30" s="140"/>
      <c r="J30" s="140"/>
      <c r="K30" s="141"/>
      <c r="L30" s="81">
        <f>SUM(L28:L29)</f>
        <v>0</v>
      </c>
      <c r="M30" s="107"/>
    </row>
    <row r="31" spans="1:14" s="27" customFormat="1" x14ac:dyDescent="0.3">
      <c r="A31" s="43"/>
      <c r="B31" s="43"/>
      <c r="C31" s="43"/>
      <c r="D31" s="43"/>
      <c r="E31" s="43"/>
      <c r="F31" s="43"/>
      <c r="G31" s="43"/>
      <c r="H31" s="43"/>
      <c r="I31" s="55"/>
      <c r="J31" s="30"/>
    </row>
    <row r="32" spans="1:14" x14ac:dyDescent="0.3">
      <c r="A32" s="25" t="s">
        <v>55</v>
      </c>
      <c r="C32" s="25" t="s">
        <v>56</v>
      </c>
      <c r="E32" s="25" t="s">
        <v>57</v>
      </c>
    </row>
    <row r="34" spans="1:1" x14ac:dyDescent="0.3">
      <c r="A34" s="25" t="s">
        <v>58</v>
      </c>
    </row>
  </sheetData>
  <mergeCells count="14">
    <mergeCell ref="A1:M1"/>
    <mergeCell ref="A2:M2"/>
    <mergeCell ref="A3:M3"/>
    <mergeCell ref="A4:M4"/>
    <mergeCell ref="A5:M5"/>
    <mergeCell ref="A6:M6"/>
    <mergeCell ref="B7:M7"/>
    <mergeCell ref="B8:M8"/>
    <mergeCell ref="A24:K24"/>
    <mergeCell ref="A30:K30"/>
    <mergeCell ref="A26:M26"/>
    <mergeCell ref="A10:K10"/>
    <mergeCell ref="A15:M15"/>
    <mergeCell ref="A16:M16"/>
  </mergeCells>
  <phoneticPr fontId="1" type="noConversion"/>
  <pageMargins left="0.23622047244094491" right="0.23622047244094491" top="0.74803149606299213" bottom="0.74803149606299213" header="0.31496062992125984" footer="0.31496062992125984"/>
  <pageSetup paperSize="9" scale="5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28A43-B642-45E1-A2D6-7F65C15C367A}">
  <dimension ref="A1:P32"/>
  <sheetViews>
    <sheetView view="pageBreakPreview" zoomScale="80" zoomScaleNormal="90" zoomScaleSheetLayoutView="80" workbookViewId="0">
      <selection activeCell="A3" sqref="A3:M3"/>
    </sheetView>
  </sheetViews>
  <sheetFormatPr defaultColWidth="9" defaultRowHeight="16.2" x14ac:dyDescent="0.3"/>
  <cols>
    <col min="1" max="1" width="9" style="25"/>
    <col min="2" max="2" width="28" style="25" customWidth="1"/>
    <col min="3" max="3" width="21.33203125" style="25" customWidth="1"/>
    <col min="4" max="4" width="22.6640625" style="25" customWidth="1"/>
    <col min="5" max="5" width="23.5546875" style="25" customWidth="1"/>
    <col min="6" max="6" width="18.77734375" style="25" customWidth="1"/>
    <col min="7" max="7" width="17.6640625" style="25" customWidth="1"/>
    <col min="8" max="8" width="16.5546875" style="25" customWidth="1"/>
    <col min="9" max="9" width="23.44140625" style="25" customWidth="1"/>
    <col min="10" max="10" width="16.21875" style="25" customWidth="1"/>
    <col min="11" max="11" width="13.88671875" style="25" customWidth="1"/>
    <col min="12" max="12" width="18" style="25" customWidth="1"/>
    <col min="13" max="16384" width="9" style="25"/>
  </cols>
  <sheetData>
    <row r="1" spans="1:16" ht="31.2" customHeight="1" x14ac:dyDescent="0.3">
      <c r="A1" s="125" t="s">
        <v>115</v>
      </c>
      <c r="B1" s="125"/>
      <c r="C1" s="125"/>
      <c r="D1" s="125"/>
      <c r="E1" s="125"/>
      <c r="F1" s="125"/>
      <c r="G1" s="125"/>
      <c r="H1" s="125"/>
      <c r="I1" s="125"/>
      <c r="J1" s="125"/>
      <c r="K1" s="125"/>
      <c r="L1" s="125"/>
      <c r="M1" s="125"/>
    </row>
    <row r="2" spans="1:16" ht="19.5" customHeight="1" x14ac:dyDescent="0.3">
      <c r="A2" s="184" t="s">
        <v>138</v>
      </c>
      <c r="B2" s="184"/>
      <c r="C2" s="184"/>
      <c r="D2" s="184"/>
      <c r="E2" s="184"/>
      <c r="F2" s="184"/>
      <c r="G2" s="184"/>
      <c r="H2" s="184"/>
      <c r="I2" s="184"/>
      <c r="J2" s="184"/>
      <c r="K2" s="184"/>
      <c r="L2" s="184"/>
      <c r="M2" s="184"/>
    </row>
    <row r="3" spans="1:16" ht="22.5" customHeight="1" x14ac:dyDescent="0.3">
      <c r="A3" s="133" t="s">
        <v>139</v>
      </c>
      <c r="B3" s="133"/>
      <c r="C3" s="133"/>
      <c r="D3" s="133"/>
      <c r="E3" s="133"/>
      <c r="F3" s="133"/>
      <c r="G3" s="133"/>
      <c r="H3" s="133"/>
      <c r="I3" s="133"/>
      <c r="J3" s="133"/>
      <c r="K3" s="133"/>
      <c r="L3" s="133"/>
      <c r="M3" s="133"/>
    </row>
    <row r="4" spans="1:16" ht="22.5" customHeight="1" x14ac:dyDescent="0.3">
      <c r="A4" s="126" t="s">
        <v>40</v>
      </c>
      <c r="B4" s="126"/>
      <c r="C4" s="126"/>
      <c r="D4" s="126"/>
      <c r="E4" s="126"/>
      <c r="F4" s="126"/>
      <c r="G4" s="126"/>
      <c r="H4" s="126"/>
      <c r="I4" s="126"/>
      <c r="J4" s="126"/>
      <c r="K4" s="126"/>
      <c r="L4" s="126"/>
      <c r="M4" s="126"/>
    </row>
    <row r="5" spans="1:16" ht="22.5" customHeight="1" x14ac:dyDescent="0.3">
      <c r="A5" s="126" t="s">
        <v>46</v>
      </c>
      <c r="B5" s="126"/>
      <c r="C5" s="126"/>
      <c r="D5" s="126"/>
      <c r="E5" s="126"/>
      <c r="F5" s="126"/>
      <c r="G5" s="126"/>
      <c r="H5" s="126"/>
      <c r="I5" s="126"/>
      <c r="J5" s="126"/>
      <c r="K5" s="126"/>
      <c r="L5" s="126"/>
      <c r="M5" s="126"/>
    </row>
    <row r="6" spans="1:16" ht="22.5" customHeight="1" x14ac:dyDescent="0.3">
      <c r="A6" s="126" t="s">
        <v>41</v>
      </c>
      <c r="B6" s="126"/>
      <c r="C6" s="126"/>
      <c r="D6" s="126"/>
      <c r="E6" s="126"/>
      <c r="F6" s="126"/>
      <c r="G6" s="126"/>
      <c r="H6" s="126"/>
      <c r="I6" s="126"/>
      <c r="J6" s="126"/>
      <c r="K6" s="126"/>
      <c r="L6" s="126"/>
      <c r="M6" s="126"/>
    </row>
    <row r="7" spans="1:16" ht="115.2" customHeight="1" x14ac:dyDescent="0.3">
      <c r="A7" s="75" t="s">
        <v>0</v>
      </c>
      <c r="B7" s="150" t="s">
        <v>145</v>
      </c>
      <c r="C7" s="150"/>
      <c r="D7" s="150"/>
      <c r="E7" s="150"/>
      <c r="F7" s="150"/>
      <c r="G7" s="150"/>
      <c r="H7" s="150"/>
      <c r="I7" s="150"/>
      <c r="J7" s="150"/>
      <c r="K7" s="150"/>
      <c r="L7" s="150"/>
      <c r="M7" s="150"/>
    </row>
    <row r="8" spans="1:16" ht="102" customHeight="1" x14ac:dyDescent="0.3">
      <c r="A8" s="47" t="s">
        <v>65</v>
      </c>
      <c r="B8" s="133" t="s">
        <v>146</v>
      </c>
      <c r="C8" s="133"/>
      <c r="D8" s="133"/>
      <c r="E8" s="133"/>
      <c r="F8" s="133"/>
      <c r="G8" s="133"/>
      <c r="H8" s="133"/>
      <c r="I8" s="133"/>
      <c r="J8" s="133"/>
      <c r="K8" s="133"/>
      <c r="L8" s="133"/>
      <c r="M8" s="133"/>
    </row>
    <row r="9" spans="1:16" x14ac:dyDescent="0.3">
      <c r="A9" s="26"/>
    </row>
    <row r="10" spans="1:16" ht="25.8" customHeight="1" x14ac:dyDescent="0.3">
      <c r="A10" s="151" t="s">
        <v>84</v>
      </c>
      <c r="B10" s="151"/>
      <c r="C10" s="151"/>
      <c r="D10" s="151"/>
      <c r="E10" s="151"/>
      <c r="F10" s="151"/>
      <c r="G10" s="151"/>
      <c r="H10" s="151"/>
      <c r="I10" s="151"/>
      <c r="J10" s="151"/>
      <c r="K10" s="100"/>
    </row>
    <row r="11" spans="1:16" s="27" customFormat="1" ht="57.6" customHeight="1" x14ac:dyDescent="0.3">
      <c r="A11" s="91" t="s">
        <v>102</v>
      </c>
      <c r="B11" s="92" t="s">
        <v>103</v>
      </c>
      <c r="C11" s="93" t="s">
        <v>108</v>
      </c>
      <c r="D11" s="93" t="s">
        <v>96</v>
      </c>
      <c r="E11" s="92" t="s">
        <v>104</v>
      </c>
      <c r="F11" s="93" t="s">
        <v>97</v>
      </c>
      <c r="G11" s="93" t="s">
        <v>111</v>
      </c>
      <c r="H11" s="92" t="s">
        <v>105</v>
      </c>
      <c r="I11" s="91" t="s">
        <v>95</v>
      </c>
      <c r="J11" s="94" t="s">
        <v>106</v>
      </c>
      <c r="K11" s="95"/>
    </row>
    <row r="12" spans="1:16" x14ac:dyDescent="0.3">
      <c r="A12" s="49">
        <v>1</v>
      </c>
      <c r="B12" s="96"/>
      <c r="C12" s="96"/>
      <c r="D12" s="96"/>
      <c r="E12" s="96"/>
      <c r="F12" s="97"/>
      <c r="G12" s="96"/>
      <c r="H12" s="96"/>
      <c r="I12" s="96"/>
      <c r="J12" s="96"/>
      <c r="K12" s="95"/>
    </row>
    <row r="13" spans="1:16" x14ac:dyDescent="0.3">
      <c r="A13" s="49">
        <v>2</v>
      </c>
      <c r="B13" s="49"/>
      <c r="C13" s="49"/>
      <c r="D13" s="49"/>
      <c r="E13" s="49"/>
      <c r="F13" s="49"/>
      <c r="G13" s="49"/>
      <c r="H13" s="49"/>
      <c r="I13" s="49"/>
      <c r="J13" s="49"/>
      <c r="K13" s="27"/>
    </row>
    <row r="15" spans="1:16" s="31" customFormat="1" ht="74.400000000000006" customHeight="1" x14ac:dyDescent="0.3">
      <c r="A15" s="152" t="s">
        <v>147</v>
      </c>
      <c r="B15" s="152"/>
      <c r="C15" s="152"/>
      <c r="D15" s="152"/>
      <c r="E15" s="152"/>
      <c r="F15" s="152"/>
      <c r="G15" s="152"/>
      <c r="H15" s="152"/>
      <c r="I15" s="152"/>
      <c r="J15" s="152"/>
      <c r="K15" s="152"/>
      <c r="L15" s="152"/>
      <c r="M15" s="152"/>
      <c r="P15" s="32"/>
    </row>
    <row r="16" spans="1:16" s="31" customFormat="1" ht="138" customHeight="1" x14ac:dyDescent="0.3">
      <c r="A16" s="63" t="s">
        <v>42</v>
      </c>
      <c r="B16" s="29" t="s">
        <v>79</v>
      </c>
      <c r="C16" s="64" t="s">
        <v>43</v>
      </c>
      <c r="D16" s="64" t="s">
        <v>44</v>
      </c>
      <c r="E16" s="114" t="s">
        <v>126</v>
      </c>
      <c r="F16" s="64" t="s">
        <v>127</v>
      </c>
      <c r="G16" s="64" t="s">
        <v>130</v>
      </c>
      <c r="H16" s="64" t="s">
        <v>74</v>
      </c>
      <c r="I16" s="64" t="s">
        <v>117</v>
      </c>
      <c r="J16" s="64" t="s">
        <v>131</v>
      </c>
      <c r="K16" s="29" t="s">
        <v>132</v>
      </c>
      <c r="L16" s="33" t="s">
        <v>134</v>
      </c>
      <c r="M16" s="29" t="s">
        <v>61</v>
      </c>
    </row>
    <row r="17" spans="1:13" s="31" customFormat="1" x14ac:dyDescent="0.3">
      <c r="A17" s="66" t="s">
        <v>80</v>
      </c>
      <c r="B17" s="66" t="s">
        <v>75</v>
      </c>
      <c r="C17" s="41"/>
      <c r="D17" s="41"/>
      <c r="E17" s="67" t="s">
        <v>128</v>
      </c>
      <c r="F17" s="67" t="s">
        <v>129</v>
      </c>
      <c r="G17" s="185">
        <v>1</v>
      </c>
      <c r="H17" s="68"/>
      <c r="I17" s="104">
        <v>0.1</v>
      </c>
      <c r="J17" s="82">
        <v>100000</v>
      </c>
      <c r="K17" s="66">
        <v>1</v>
      </c>
      <c r="L17" s="80">
        <f>G17*I17*J17*K17</f>
        <v>10000</v>
      </c>
      <c r="M17" s="70"/>
    </row>
    <row r="18" spans="1:13" s="27" customFormat="1" x14ac:dyDescent="0.3">
      <c r="A18" s="66" t="s">
        <v>80</v>
      </c>
      <c r="B18" s="66" t="s">
        <v>76</v>
      </c>
      <c r="C18" s="41"/>
      <c r="D18" s="41"/>
      <c r="E18" s="67" t="s">
        <v>133</v>
      </c>
      <c r="F18" s="67" t="s">
        <v>129</v>
      </c>
      <c r="G18" s="185">
        <f>5/12</f>
        <v>0.41666666666666669</v>
      </c>
      <c r="H18" s="68"/>
      <c r="I18" s="104">
        <v>0.2</v>
      </c>
      <c r="J18" s="82">
        <v>100000</v>
      </c>
      <c r="K18" s="66">
        <v>0.75</v>
      </c>
      <c r="L18" s="80">
        <f t="shared" ref="L18:L20" si="0">G18*I18*J18*K18</f>
        <v>6250</v>
      </c>
      <c r="M18" s="70"/>
    </row>
    <row r="19" spans="1:13" s="27" customFormat="1" x14ac:dyDescent="0.3">
      <c r="A19" s="66" t="s">
        <v>80</v>
      </c>
      <c r="B19" s="66" t="s">
        <v>78</v>
      </c>
      <c r="C19" s="41"/>
      <c r="D19" s="41"/>
      <c r="E19" s="67" t="s">
        <v>128</v>
      </c>
      <c r="F19" s="67" t="s">
        <v>129</v>
      </c>
      <c r="G19" s="185">
        <v>1</v>
      </c>
      <c r="H19" s="68"/>
      <c r="I19" s="104">
        <v>1</v>
      </c>
      <c r="J19" s="82">
        <v>100000</v>
      </c>
      <c r="K19" s="66">
        <v>0.5</v>
      </c>
      <c r="L19" s="80">
        <f t="shared" si="0"/>
        <v>50000</v>
      </c>
      <c r="M19" s="70"/>
    </row>
    <row r="20" spans="1:13" s="31" customFormat="1" x14ac:dyDescent="0.3">
      <c r="A20" s="66" t="s">
        <v>80</v>
      </c>
      <c r="B20" s="66" t="s">
        <v>77</v>
      </c>
      <c r="C20" s="41"/>
      <c r="D20" s="41"/>
      <c r="E20" s="67" t="s">
        <v>152</v>
      </c>
      <c r="F20" s="67" t="s">
        <v>129</v>
      </c>
      <c r="G20" s="185">
        <f>5/9</f>
        <v>0.55555555555555558</v>
      </c>
      <c r="H20" s="68"/>
      <c r="I20" s="104">
        <v>1</v>
      </c>
      <c r="J20" s="82">
        <v>100000</v>
      </c>
      <c r="K20" s="66">
        <v>0.75</v>
      </c>
      <c r="L20" s="80">
        <f t="shared" si="0"/>
        <v>41666.666666666664</v>
      </c>
      <c r="M20" s="70"/>
    </row>
    <row r="21" spans="1:13" x14ac:dyDescent="0.3">
      <c r="A21" s="35">
        <v>1</v>
      </c>
      <c r="B21" s="66"/>
      <c r="C21" s="41"/>
      <c r="D21" s="41"/>
      <c r="E21" s="67"/>
      <c r="F21" s="67"/>
      <c r="G21" s="188"/>
      <c r="H21" s="82"/>
      <c r="I21" s="118"/>
      <c r="J21" s="115"/>
      <c r="K21" s="70"/>
      <c r="L21" s="119"/>
      <c r="M21" s="3"/>
    </row>
    <row r="22" spans="1:13" x14ac:dyDescent="0.3">
      <c r="A22" s="35">
        <v>2</v>
      </c>
      <c r="B22" s="13"/>
      <c r="C22" s="41"/>
      <c r="D22" s="41"/>
      <c r="E22" s="41"/>
      <c r="F22" s="41"/>
      <c r="G22" s="187"/>
      <c r="H22" s="83"/>
      <c r="I22" s="118"/>
      <c r="J22" s="115"/>
      <c r="K22" s="108"/>
      <c r="L22" s="119"/>
      <c r="M22" s="3"/>
    </row>
    <row r="23" spans="1:13" x14ac:dyDescent="0.3">
      <c r="A23" s="139" t="s">
        <v>45</v>
      </c>
      <c r="B23" s="140"/>
      <c r="C23" s="140"/>
      <c r="D23" s="140"/>
      <c r="E23" s="140"/>
      <c r="F23" s="140"/>
      <c r="G23" s="140"/>
      <c r="H23" s="140"/>
      <c r="I23" s="140"/>
      <c r="J23" s="140"/>
      <c r="K23" s="141"/>
      <c r="L23" s="120">
        <f>SUM(L17:L22)</f>
        <v>107916.66666666666</v>
      </c>
      <c r="M23" s="69"/>
    </row>
    <row r="24" spans="1:13" x14ac:dyDescent="0.3">
      <c r="A24" s="43"/>
      <c r="B24" s="43"/>
      <c r="C24" s="43"/>
      <c r="D24" s="43"/>
      <c r="E24" s="43"/>
      <c r="F24" s="43"/>
      <c r="G24" s="43"/>
      <c r="H24" s="43"/>
      <c r="I24" s="43"/>
      <c r="J24" s="103"/>
      <c r="K24" s="72"/>
    </row>
    <row r="25" spans="1:13" s="31" customFormat="1" ht="29.25" customHeight="1" x14ac:dyDescent="0.3">
      <c r="A25" s="138" t="s">
        <v>148</v>
      </c>
      <c r="B25" s="138"/>
      <c r="C25" s="138"/>
      <c r="D25" s="138"/>
      <c r="E25" s="138"/>
      <c r="F25" s="138"/>
      <c r="G25" s="138"/>
      <c r="H25" s="138"/>
      <c r="I25" s="138"/>
      <c r="J25" s="138"/>
      <c r="K25" s="138"/>
      <c r="L25" s="138"/>
      <c r="M25" s="138"/>
    </row>
    <row r="26" spans="1:13" s="31" customFormat="1" ht="61.2" customHeight="1" x14ac:dyDescent="0.3">
      <c r="A26" s="101" t="s">
        <v>42</v>
      </c>
      <c r="B26" s="116" t="s">
        <v>99</v>
      </c>
      <c r="C26" s="116" t="s">
        <v>100</v>
      </c>
      <c r="D26" s="116" t="s">
        <v>101</v>
      </c>
      <c r="E26" s="117" t="s">
        <v>125</v>
      </c>
      <c r="F26" s="117" t="s">
        <v>124</v>
      </c>
      <c r="G26" s="64" t="s">
        <v>118</v>
      </c>
      <c r="H26" s="65" t="s">
        <v>126</v>
      </c>
      <c r="I26" s="64" t="s">
        <v>127</v>
      </c>
      <c r="J26" s="64" t="s">
        <v>136</v>
      </c>
      <c r="K26" s="64" t="s">
        <v>131</v>
      </c>
      <c r="L26" s="71" t="s">
        <v>135</v>
      </c>
      <c r="M26" s="64" t="s">
        <v>61</v>
      </c>
    </row>
    <row r="27" spans="1:13" s="30" customFormat="1" ht="26.25" customHeight="1" x14ac:dyDescent="0.3">
      <c r="A27" s="66" t="s">
        <v>80</v>
      </c>
      <c r="B27" s="13"/>
      <c r="C27" s="13"/>
      <c r="D27" s="13"/>
      <c r="E27" s="13"/>
      <c r="F27" s="67"/>
      <c r="G27" s="111"/>
      <c r="H27" s="67">
        <v>45139</v>
      </c>
      <c r="I27" s="111"/>
      <c r="J27" s="185"/>
      <c r="K27" s="106"/>
      <c r="L27" s="80">
        <f>G27*J27*K27</f>
        <v>0</v>
      </c>
      <c r="M27" s="67"/>
    </row>
    <row r="28" spans="1:13" s="31" customFormat="1" ht="26.25" customHeight="1" x14ac:dyDescent="0.3">
      <c r="A28" s="35">
        <v>1</v>
      </c>
      <c r="B28" s="13"/>
      <c r="C28" s="41"/>
      <c r="D28" s="41"/>
      <c r="E28" s="41"/>
      <c r="F28" s="41"/>
      <c r="G28" s="113"/>
      <c r="H28" s="41"/>
      <c r="I28" s="105"/>
      <c r="J28" s="187"/>
      <c r="K28" s="109"/>
      <c r="L28" s="80">
        <f>G28*J28*K28</f>
        <v>0</v>
      </c>
      <c r="M28" s="110"/>
    </row>
    <row r="29" spans="1:13" s="31" customFormat="1" ht="37.5" customHeight="1" x14ac:dyDescent="0.3">
      <c r="A29" s="139" t="s">
        <v>45</v>
      </c>
      <c r="B29" s="140"/>
      <c r="C29" s="140"/>
      <c r="D29" s="140"/>
      <c r="E29" s="140"/>
      <c r="F29" s="140"/>
      <c r="G29" s="140"/>
      <c r="H29" s="140"/>
      <c r="I29" s="140"/>
      <c r="J29" s="140"/>
      <c r="K29" s="141"/>
      <c r="L29" s="81">
        <f>SUM(L27:L28)</f>
        <v>0</v>
      </c>
      <c r="M29" s="107"/>
    </row>
    <row r="31" spans="1:13" ht="19.2" customHeight="1" x14ac:dyDescent="0.3">
      <c r="A31" s="149" t="s">
        <v>55</v>
      </c>
      <c r="B31" s="149"/>
      <c r="C31" s="149"/>
      <c r="D31" s="25" t="s">
        <v>59</v>
      </c>
      <c r="E31" s="39"/>
      <c r="F31" s="39" t="s">
        <v>60</v>
      </c>
    </row>
    <row r="32" spans="1:13" ht="24" customHeight="1" x14ac:dyDescent="0.3">
      <c r="A32" s="149" t="s">
        <v>58</v>
      </c>
      <c r="B32" s="149"/>
      <c r="C32" s="149"/>
      <c r="E32" s="39"/>
    </row>
  </sheetData>
  <mergeCells count="15">
    <mergeCell ref="A23:K23"/>
    <mergeCell ref="A15:M15"/>
    <mergeCell ref="A1:M1"/>
    <mergeCell ref="A2:M2"/>
    <mergeCell ref="A3:M3"/>
    <mergeCell ref="A4:M4"/>
    <mergeCell ref="A5:M5"/>
    <mergeCell ref="A6:M6"/>
    <mergeCell ref="A32:C32"/>
    <mergeCell ref="A31:C31"/>
    <mergeCell ref="A10:J10"/>
    <mergeCell ref="B7:M7"/>
    <mergeCell ref="B8:M8"/>
    <mergeCell ref="A29:K29"/>
    <mergeCell ref="A25:M25"/>
  </mergeCells>
  <phoneticPr fontId="1" type="noConversion"/>
  <pageMargins left="0.23622047244094491" right="0.23622047244094491" top="0.74803149606299213" bottom="0.74803149606299213" header="0.31496062992125984" footer="0.31496062992125984"/>
  <pageSetup paperSize="9"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pageSetUpPr fitToPage="1"/>
  </sheetPr>
  <dimension ref="A1:K54"/>
  <sheetViews>
    <sheetView view="pageBreakPreview" zoomScale="80" zoomScaleNormal="100" zoomScaleSheetLayoutView="80" workbookViewId="0">
      <selection activeCell="H9" sqref="H9"/>
    </sheetView>
  </sheetViews>
  <sheetFormatPr defaultRowHeight="16.2" x14ac:dyDescent="0.3"/>
  <cols>
    <col min="1" max="1" width="9" customWidth="1"/>
    <col min="2" max="2" width="42.44140625" customWidth="1"/>
    <col min="3" max="3" width="32.21875" customWidth="1"/>
    <col min="4" max="4" width="16.44140625" customWidth="1"/>
    <col min="5" max="5" width="26.6640625" customWidth="1"/>
    <col min="6" max="6" width="15.6640625" customWidth="1"/>
    <col min="7" max="7" width="13.21875" customWidth="1"/>
    <col min="8" max="8" width="18.5546875" customWidth="1"/>
    <col min="9" max="9" width="18.21875" customWidth="1"/>
    <col min="10" max="10" width="1.44140625" customWidth="1"/>
  </cols>
  <sheetData>
    <row r="1" spans="1:11" ht="41.4" customHeight="1" x14ac:dyDescent="0.3">
      <c r="A1" s="165" t="s">
        <v>93</v>
      </c>
      <c r="B1" s="165"/>
      <c r="C1" s="165"/>
      <c r="D1" s="165"/>
      <c r="E1" s="165"/>
      <c r="F1" s="165"/>
      <c r="G1" s="165"/>
      <c r="H1" s="165"/>
      <c r="I1" s="165"/>
      <c r="J1" s="2"/>
      <c r="K1" s="2"/>
    </row>
    <row r="2" spans="1:11" x14ac:dyDescent="0.3">
      <c r="A2" s="178" t="s">
        <v>138</v>
      </c>
      <c r="B2" s="178"/>
      <c r="C2" s="178"/>
      <c r="D2" s="178"/>
      <c r="E2" s="178"/>
      <c r="F2" s="178"/>
      <c r="G2" s="178"/>
      <c r="H2" s="178"/>
      <c r="I2" s="178"/>
      <c r="J2" s="2"/>
      <c r="K2" s="2"/>
    </row>
    <row r="3" spans="1:11" ht="22.8" customHeight="1" x14ac:dyDescent="0.3">
      <c r="A3" s="153" t="s">
        <v>144</v>
      </c>
      <c r="B3" s="153"/>
      <c r="C3" s="153"/>
      <c r="D3" s="153"/>
      <c r="E3" s="153"/>
      <c r="F3" s="153"/>
      <c r="G3" s="153"/>
      <c r="H3" s="153"/>
      <c r="I3" s="153"/>
      <c r="J3" s="2"/>
      <c r="K3" s="2"/>
    </row>
    <row r="4" spans="1:11" ht="31.2" customHeight="1" x14ac:dyDescent="0.3">
      <c r="A4" s="166" t="s">
        <v>67</v>
      </c>
      <c r="B4" s="167"/>
      <c r="C4" s="36" t="s">
        <v>51</v>
      </c>
      <c r="D4" s="168" t="s">
        <v>49</v>
      </c>
      <c r="E4" s="169"/>
      <c r="F4" s="170"/>
      <c r="G4" s="168" t="s">
        <v>50</v>
      </c>
      <c r="H4" s="169"/>
      <c r="I4" s="170"/>
    </row>
    <row r="5" spans="1:11" ht="84.6" customHeight="1" x14ac:dyDescent="0.3">
      <c r="A5" s="179" t="s">
        <v>85</v>
      </c>
      <c r="B5" s="180"/>
      <c r="C5" s="180"/>
      <c r="D5" s="181"/>
      <c r="E5" s="162" t="s">
        <v>1</v>
      </c>
      <c r="F5" s="163"/>
      <c r="G5" s="163"/>
      <c r="H5" s="163"/>
      <c r="I5" s="164"/>
    </row>
    <row r="6" spans="1:11" ht="40.799999999999997" customHeight="1" x14ac:dyDescent="0.3">
      <c r="A6" s="182" t="s">
        <v>0</v>
      </c>
      <c r="B6" s="156" t="s">
        <v>86</v>
      </c>
      <c r="C6" s="157"/>
      <c r="D6" s="157"/>
      <c r="E6" s="157"/>
      <c r="F6" s="157"/>
      <c r="G6" s="157"/>
      <c r="H6" s="157"/>
      <c r="I6" s="158"/>
    </row>
    <row r="7" spans="1:11" ht="72" customHeight="1" x14ac:dyDescent="0.3">
      <c r="A7" s="183"/>
      <c r="B7" s="159"/>
      <c r="C7" s="160"/>
      <c r="D7" s="160"/>
      <c r="E7" s="160"/>
      <c r="F7" s="160"/>
      <c r="G7" s="160"/>
      <c r="H7" s="160"/>
      <c r="I7" s="161"/>
    </row>
    <row r="8" spans="1:11" s="1" customFormat="1" ht="39" customHeight="1" x14ac:dyDescent="0.3">
      <c r="A8" s="154" t="s">
        <v>89</v>
      </c>
      <c r="B8" s="155"/>
      <c r="C8" s="155"/>
      <c r="D8" s="155"/>
      <c r="E8" s="155"/>
      <c r="F8" s="77" t="s">
        <v>90</v>
      </c>
      <c r="G8" s="78" t="s">
        <v>52</v>
      </c>
      <c r="H8" s="79" t="s">
        <v>88</v>
      </c>
      <c r="I8" s="79" t="s">
        <v>87</v>
      </c>
    </row>
    <row r="9" spans="1:11" ht="55.8" customHeight="1" x14ac:dyDescent="0.3">
      <c r="A9" s="173" t="s">
        <v>91</v>
      </c>
      <c r="B9" s="122" t="s">
        <v>2</v>
      </c>
      <c r="C9" s="123"/>
      <c r="D9" s="123"/>
      <c r="E9" s="124"/>
      <c r="F9" s="23"/>
      <c r="G9" s="12"/>
      <c r="H9" s="14"/>
      <c r="I9" s="14"/>
    </row>
    <row r="10" spans="1:11" ht="51" customHeight="1" x14ac:dyDescent="0.3">
      <c r="A10" s="173"/>
      <c r="B10" s="122" t="s">
        <v>37</v>
      </c>
      <c r="C10" s="123"/>
      <c r="D10" s="123"/>
      <c r="E10" s="124"/>
      <c r="F10" s="23"/>
      <c r="G10" s="12"/>
      <c r="H10" s="14"/>
      <c r="I10" s="14"/>
    </row>
    <row r="11" spans="1:11" ht="33" customHeight="1" x14ac:dyDescent="0.3">
      <c r="A11" s="173"/>
      <c r="B11" s="162" t="s">
        <v>3</v>
      </c>
      <c r="C11" s="163"/>
      <c r="D11" s="163"/>
      <c r="E11" s="164"/>
      <c r="F11" s="21"/>
      <c r="G11" s="12"/>
      <c r="H11" s="14"/>
      <c r="I11" s="14"/>
    </row>
    <row r="12" spans="1:11" ht="42" customHeight="1" x14ac:dyDescent="0.3">
      <c r="A12" s="173"/>
      <c r="B12" s="162" t="s">
        <v>32</v>
      </c>
      <c r="C12" s="163"/>
      <c r="D12" s="163"/>
      <c r="E12" s="164"/>
      <c r="F12" s="21"/>
      <c r="G12" s="12"/>
      <c r="H12" s="14"/>
      <c r="I12" s="14"/>
    </row>
    <row r="13" spans="1:11" ht="34.950000000000003" customHeight="1" x14ac:dyDescent="0.3">
      <c r="A13" s="173"/>
      <c r="B13" s="162" t="s">
        <v>4</v>
      </c>
      <c r="C13" s="163"/>
      <c r="D13" s="163"/>
      <c r="E13" s="164"/>
      <c r="F13" s="21"/>
      <c r="G13" s="12"/>
      <c r="H13" s="14"/>
      <c r="I13" s="14"/>
    </row>
    <row r="14" spans="1:11" ht="33.6" customHeight="1" x14ac:dyDescent="0.3">
      <c r="A14" s="173"/>
      <c r="B14" s="153" t="s">
        <v>34</v>
      </c>
      <c r="C14" s="153"/>
      <c r="D14" s="153"/>
      <c r="E14" s="153"/>
      <c r="F14" s="20"/>
      <c r="G14" s="11"/>
      <c r="H14" s="15"/>
      <c r="I14" s="14"/>
    </row>
    <row r="15" spans="1:11" ht="20.399999999999999" customHeight="1" x14ac:dyDescent="0.3">
      <c r="A15" s="173"/>
      <c r="B15" s="153" t="s">
        <v>35</v>
      </c>
      <c r="C15" s="153"/>
      <c r="D15" s="153"/>
      <c r="E15" s="153"/>
      <c r="F15" s="22"/>
      <c r="G15" s="11"/>
      <c r="H15" s="15"/>
      <c r="I15" s="14"/>
    </row>
    <row r="16" spans="1:11" ht="44.4" customHeight="1" x14ac:dyDescent="0.3">
      <c r="A16" s="173"/>
      <c r="B16" s="162" t="s">
        <v>5</v>
      </c>
      <c r="C16" s="163"/>
      <c r="D16" s="163"/>
      <c r="E16" s="164"/>
      <c r="F16" s="21"/>
      <c r="G16" s="12"/>
      <c r="H16" s="14"/>
      <c r="I16" s="14"/>
    </row>
    <row r="17" spans="1:9" ht="55.2" customHeight="1" x14ac:dyDescent="0.3">
      <c r="A17" s="173"/>
      <c r="B17" s="162" t="s">
        <v>6</v>
      </c>
      <c r="C17" s="163"/>
      <c r="D17" s="163"/>
      <c r="E17" s="164"/>
      <c r="F17" s="21"/>
      <c r="G17" s="12"/>
      <c r="H17" s="14"/>
      <c r="I17" s="14"/>
    </row>
    <row r="18" spans="1:9" ht="35.25" customHeight="1" x14ac:dyDescent="0.3">
      <c r="A18" s="173"/>
      <c r="B18" s="162" t="s">
        <v>7</v>
      </c>
      <c r="C18" s="163"/>
      <c r="D18" s="163"/>
      <c r="E18" s="164"/>
      <c r="F18" s="21"/>
      <c r="G18" s="12"/>
      <c r="H18" s="14"/>
      <c r="I18" s="14"/>
    </row>
    <row r="19" spans="1:9" ht="25.8" customHeight="1" x14ac:dyDescent="0.3">
      <c r="A19" s="173"/>
      <c r="B19" s="122" t="s">
        <v>8</v>
      </c>
      <c r="C19" s="123"/>
      <c r="D19" s="123"/>
      <c r="E19" s="124"/>
      <c r="F19" s="23"/>
      <c r="G19" s="12"/>
      <c r="H19" s="14"/>
      <c r="I19" s="14"/>
    </row>
    <row r="20" spans="1:9" ht="24" customHeight="1" x14ac:dyDescent="0.3">
      <c r="A20" s="173"/>
      <c r="B20" s="37" t="s">
        <v>39</v>
      </c>
      <c r="C20" s="16">
        <f>SUM(G9:G19)</f>
        <v>0</v>
      </c>
      <c r="D20" s="37" t="s">
        <v>53</v>
      </c>
      <c r="E20" s="38">
        <v>0.5</v>
      </c>
      <c r="F20" s="10"/>
      <c r="G20" s="4">
        <f>C20*E20</f>
        <v>0</v>
      </c>
      <c r="H20" s="4"/>
      <c r="I20" s="4"/>
    </row>
    <row r="21" spans="1:9" ht="38.25" customHeight="1" x14ac:dyDescent="0.3">
      <c r="A21" s="173" t="s">
        <v>92</v>
      </c>
      <c r="B21" s="153" t="s">
        <v>29</v>
      </c>
      <c r="C21" s="153"/>
      <c r="D21" s="153"/>
      <c r="E21" s="153"/>
      <c r="F21" s="22"/>
      <c r="G21" s="3"/>
      <c r="H21" s="13"/>
      <c r="I21" s="13"/>
    </row>
    <row r="22" spans="1:9" ht="37.5" customHeight="1" x14ac:dyDescent="0.3">
      <c r="A22" s="173"/>
      <c r="B22" s="153" t="s">
        <v>9</v>
      </c>
      <c r="C22" s="153"/>
      <c r="D22" s="153"/>
      <c r="E22" s="153"/>
      <c r="F22" s="22"/>
      <c r="G22" s="3"/>
      <c r="H22" s="13"/>
      <c r="I22" s="13"/>
    </row>
    <row r="23" spans="1:9" ht="35.4" customHeight="1" x14ac:dyDescent="0.3">
      <c r="A23" s="173"/>
      <c r="B23" s="153" t="s">
        <v>36</v>
      </c>
      <c r="C23" s="153"/>
      <c r="D23" s="153"/>
      <c r="E23" s="153"/>
      <c r="F23" s="22"/>
      <c r="G23" s="3"/>
      <c r="H23" s="13"/>
      <c r="I23" s="13"/>
    </row>
    <row r="24" spans="1:9" ht="36.75" customHeight="1" x14ac:dyDescent="0.3">
      <c r="A24" s="173"/>
      <c r="B24" s="153" t="s">
        <v>30</v>
      </c>
      <c r="C24" s="153"/>
      <c r="D24" s="153"/>
      <c r="E24" s="153"/>
      <c r="F24" s="22"/>
      <c r="G24" s="3"/>
      <c r="H24" s="13"/>
      <c r="I24" s="13"/>
    </row>
    <row r="25" spans="1:9" ht="21.6" customHeight="1" x14ac:dyDescent="0.3">
      <c r="A25" s="173"/>
      <c r="B25" s="162" t="s">
        <v>10</v>
      </c>
      <c r="C25" s="163"/>
      <c r="D25" s="163"/>
      <c r="E25" s="163"/>
      <c r="F25" s="163"/>
      <c r="G25" s="163"/>
      <c r="H25" s="163"/>
      <c r="I25" s="164"/>
    </row>
    <row r="26" spans="1:9" ht="24.6" customHeight="1" x14ac:dyDescent="0.3">
      <c r="A26" s="173"/>
      <c r="B26" s="172" t="s">
        <v>11</v>
      </c>
      <c r="C26" s="172"/>
      <c r="D26" s="172"/>
      <c r="E26" s="172"/>
      <c r="F26" s="19"/>
      <c r="G26" s="3"/>
      <c r="H26" s="3"/>
      <c r="I26" s="13"/>
    </row>
    <row r="27" spans="1:9" ht="24.6" customHeight="1" x14ac:dyDescent="0.3">
      <c r="A27" s="173"/>
      <c r="B27" s="175" t="s">
        <v>12</v>
      </c>
      <c r="C27" s="176"/>
      <c r="D27" s="176"/>
      <c r="E27" s="177"/>
      <c r="F27" s="18"/>
      <c r="G27" s="3"/>
      <c r="H27" s="3"/>
      <c r="I27" s="13"/>
    </row>
    <row r="28" spans="1:9" ht="36" customHeight="1" x14ac:dyDescent="0.3">
      <c r="A28" s="173"/>
      <c r="B28" s="175" t="s">
        <v>22</v>
      </c>
      <c r="C28" s="176"/>
      <c r="D28" s="176"/>
      <c r="E28" s="177"/>
      <c r="F28" s="18"/>
      <c r="G28" s="3"/>
      <c r="H28" s="3"/>
      <c r="I28" s="13"/>
    </row>
    <row r="29" spans="1:9" ht="32.4" customHeight="1" x14ac:dyDescent="0.3">
      <c r="A29" s="173"/>
      <c r="B29" s="175" t="s">
        <v>23</v>
      </c>
      <c r="C29" s="176"/>
      <c r="D29" s="176"/>
      <c r="E29" s="177"/>
      <c r="F29" s="18"/>
      <c r="G29" s="3"/>
      <c r="H29" s="3"/>
      <c r="I29" s="13"/>
    </row>
    <row r="30" spans="1:9" x14ac:dyDescent="0.3">
      <c r="A30" s="173"/>
      <c r="B30" s="175" t="s">
        <v>24</v>
      </c>
      <c r="C30" s="176"/>
      <c r="D30" s="176"/>
      <c r="E30" s="177"/>
      <c r="F30" s="18"/>
      <c r="G30" s="3"/>
      <c r="H30" s="3"/>
      <c r="I30" s="13"/>
    </row>
    <row r="31" spans="1:9" ht="37.799999999999997" customHeight="1" x14ac:dyDescent="0.3">
      <c r="A31" s="173"/>
      <c r="B31" s="175" t="s">
        <v>31</v>
      </c>
      <c r="C31" s="176"/>
      <c r="D31" s="176"/>
      <c r="E31" s="177"/>
      <c r="F31" s="18"/>
      <c r="G31" s="3"/>
      <c r="H31" s="3"/>
      <c r="I31" s="13"/>
    </row>
    <row r="32" spans="1:9" ht="23.4" customHeight="1" x14ac:dyDescent="0.3">
      <c r="A32" s="173"/>
      <c r="B32" s="172" t="s">
        <v>13</v>
      </c>
      <c r="C32" s="172"/>
      <c r="D32" s="172"/>
      <c r="E32" s="172"/>
      <c r="F32" s="19"/>
      <c r="G32" s="3"/>
      <c r="H32" s="3"/>
      <c r="I32" s="13"/>
    </row>
    <row r="33" spans="1:9" ht="37.200000000000003" customHeight="1" x14ac:dyDescent="0.3">
      <c r="A33" s="173"/>
      <c r="B33" s="172" t="s">
        <v>33</v>
      </c>
      <c r="C33" s="172"/>
      <c r="D33" s="172"/>
      <c r="E33" s="172"/>
      <c r="F33" s="19"/>
      <c r="G33" s="3"/>
      <c r="H33" s="3"/>
      <c r="I33" s="13"/>
    </row>
    <row r="34" spans="1:9" ht="24" customHeight="1" x14ac:dyDescent="0.3">
      <c r="A34" s="173"/>
      <c r="B34" s="172" t="s">
        <v>14</v>
      </c>
      <c r="C34" s="172"/>
      <c r="D34" s="172"/>
      <c r="E34" s="172"/>
      <c r="F34" s="19"/>
      <c r="G34" s="3"/>
      <c r="H34" s="3"/>
      <c r="I34" s="13"/>
    </row>
    <row r="35" spans="1:9" ht="22.8" customHeight="1" x14ac:dyDescent="0.3">
      <c r="A35" s="173"/>
      <c r="B35" s="172" t="s">
        <v>15</v>
      </c>
      <c r="C35" s="172"/>
      <c r="D35" s="172"/>
      <c r="E35" s="172"/>
      <c r="F35" s="19"/>
      <c r="G35" s="3"/>
      <c r="H35" s="3"/>
      <c r="I35" s="13"/>
    </row>
    <row r="36" spans="1:9" ht="23.4" customHeight="1" x14ac:dyDescent="0.3">
      <c r="A36" s="173"/>
      <c r="B36" s="172" t="s">
        <v>16</v>
      </c>
      <c r="C36" s="172"/>
      <c r="D36" s="172"/>
      <c r="E36" s="172"/>
      <c r="F36" s="19"/>
      <c r="G36" s="3"/>
      <c r="H36" s="3"/>
      <c r="I36" s="13"/>
    </row>
    <row r="37" spans="1:9" ht="57" customHeight="1" x14ac:dyDescent="0.3">
      <c r="A37" s="173"/>
      <c r="B37" s="172" t="s">
        <v>38</v>
      </c>
      <c r="C37" s="172"/>
      <c r="D37" s="172"/>
      <c r="E37" s="172"/>
      <c r="F37" s="19"/>
      <c r="G37" s="3"/>
      <c r="H37" s="3"/>
      <c r="I37" s="13"/>
    </row>
    <row r="38" spans="1:9" ht="23.4" customHeight="1" x14ac:dyDescent="0.3">
      <c r="A38" s="173"/>
      <c r="B38" s="172" t="s">
        <v>17</v>
      </c>
      <c r="C38" s="172"/>
      <c r="D38" s="172"/>
      <c r="E38" s="172"/>
      <c r="F38" s="19"/>
      <c r="G38" s="3"/>
      <c r="H38" s="3"/>
      <c r="I38" s="13"/>
    </row>
    <row r="39" spans="1:9" ht="22.2" customHeight="1" x14ac:dyDescent="0.3">
      <c r="A39" s="173"/>
      <c r="B39" s="172" t="s">
        <v>18</v>
      </c>
      <c r="C39" s="172"/>
      <c r="D39" s="172"/>
      <c r="E39" s="172"/>
      <c r="F39" s="19"/>
      <c r="G39" s="3"/>
      <c r="H39" s="3"/>
      <c r="I39" s="13"/>
    </row>
    <row r="40" spans="1:9" ht="21.6" customHeight="1" x14ac:dyDescent="0.3">
      <c r="A40" s="173"/>
      <c r="B40" s="172" t="s">
        <v>19</v>
      </c>
      <c r="C40" s="172"/>
      <c r="D40" s="172"/>
      <c r="E40" s="172"/>
      <c r="F40" s="19"/>
      <c r="G40" s="3"/>
      <c r="H40" s="3"/>
      <c r="I40" s="13"/>
    </row>
    <row r="41" spans="1:9" ht="25.2" customHeight="1" x14ac:dyDescent="0.3">
      <c r="A41" s="173"/>
      <c r="B41" s="172" t="s">
        <v>20</v>
      </c>
      <c r="C41" s="172"/>
      <c r="D41" s="172"/>
      <c r="E41" s="172"/>
      <c r="F41" s="19"/>
      <c r="G41" s="3"/>
      <c r="H41" s="3"/>
      <c r="I41" s="13"/>
    </row>
    <row r="42" spans="1:9" ht="24.6" customHeight="1" x14ac:dyDescent="0.3">
      <c r="A42" s="173"/>
      <c r="B42" s="175" t="s">
        <v>25</v>
      </c>
      <c r="C42" s="176"/>
      <c r="D42" s="176"/>
      <c r="E42" s="177"/>
      <c r="F42" s="18"/>
      <c r="G42" s="3"/>
      <c r="H42" s="3"/>
      <c r="I42" s="13"/>
    </row>
    <row r="43" spans="1:9" x14ac:dyDescent="0.3">
      <c r="A43" s="173"/>
      <c r="B43" s="175" t="s">
        <v>26</v>
      </c>
      <c r="C43" s="176"/>
      <c r="D43" s="176"/>
      <c r="E43" s="177"/>
      <c r="F43" s="18"/>
      <c r="G43" s="3"/>
      <c r="H43" s="3"/>
      <c r="I43" s="13"/>
    </row>
    <row r="44" spans="1:9" x14ac:dyDescent="0.3">
      <c r="A44" s="173"/>
      <c r="B44" s="175" t="s">
        <v>27</v>
      </c>
      <c r="C44" s="176"/>
      <c r="D44" s="176"/>
      <c r="E44" s="177"/>
      <c r="F44" s="18"/>
      <c r="G44" s="3"/>
      <c r="H44" s="3"/>
      <c r="I44" s="13"/>
    </row>
    <row r="45" spans="1:9" x14ac:dyDescent="0.3">
      <c r="A45" s="173"/>
      <c r="B45" s="175" t="s">
        <v>28</v>
      </c>
      <c r="C45" s="176"/>
      <c r="D45" s="176"/>
      <c r="E45" s="177"/>
      <c r="F45" s="18"/>
      <c r="G45" s="3"/>
      <c r="H45" s="3"/>
      <c r="I45" s="13"/>
    </row>
    <row r="46" spans="1:9" ht="26.4" customHeight="1" x14ac:dyDescent="0.3">
      <c r="A46" s="173"/>
      <c r="B46" s="172" t="s">
        <v>21</v>
      </c>
      <c r="C46" s="172"/>
      <c r="D46" s="172"/>
      <c r="E46" s="172"/>
      <c r="F46" s="19"/>
      <c r="G46" s="3"/>
      <c r="H46" s="3"/>
      <c r="I46" s="13"/>
    </row>
    <row r="47" spans="1:9" ht="22.2" customHeight="1" x14ac:dyDescent="0.3">
      <c r="A47" s="173"/>
      <c r="B47" s="37" t="s">
        <v>39</v>
      </c>
      <c r="C47" s="16">
        <f>SUM(G21:G24)+SUM(G26:G46)</f>
        <v>0</v>
      </c>
      <c r="D47" s="37" t="s">
        <v>53</v>
      </c>
      <c r="E47" s="38">
        <v>0.5</v>
      </c>
      <c r="F47" s="10"/>
      <c r="G47" s="4">
        <f>C47*E47</f>
        <v>0</v>
      </c>
      <c r="H47" s="4"/>
      <c r="I47" s="4"/>
    </row>
    <row r="48" spans="1:9" ht="29.4" customHeight="1" thickBot="1" x14ac:dyDescent="0.35">
      <c r="A48" s="171" t="s">
        <v>54</v>
      </c>
      <c r="B48" s="171"/>
      <c r="C48" s="171"/>
      <c r="D48" s="171"/>
      <c r="E48" s="171"/>
      <c r="F48" s="24"/>
      <c r="G48" s="5">
        <f>G20+G47</f>
        <v>0</v>
      </c>
      <c r="H48" s="5"/>
      <c r="I48" s="5"/>
    </row>
    <row r="49" spans="1:9" ht="16.8" thickTop="1" x14ac:dyDescent="0.3"/>
    <row r="50" spans="1:9" x14ac:dyDescent="0.3">
      <c r="A50" s="8" t="s">
        <v>55</v>
      </c>
      <c r="B50" s="9"/>
      <c r="C50" s="9"/>
      <c r="D50" s="174" t="s">
        <v>56</v>
      </c>
      <c r="E50" s="174"/>
      <c r="F50" s="17"/>
      <c r="G50" s="174" t="s">
        <v>57</v>
      </c>
      <c r="H50" s="174"/>
      <c r="I50" s="174"/>
    </row>
    <row r="51" spans="1:9" ht="25.2" customHeight="1" x14ac:dyDescent="0.3">
      <c r="A51" s="7" t="s">
        <v>58</v>
      </c>
      <c r="B51" s="9"/>
      <c r="C51" s="9"/>
      <c r="D51" s="174"/>
      <c r="E51" s="174"/>
      <c r="F51" s="17"/>
      <c r="G51" s="174"/>
      <c r="H51" s="174"/>
      <c r="I51" s="174"/>
    </row>
    <row r="52" spans="1:9" x14ac:dyDescent="0.3">
      <c r="A52" s="9"/>
      <c r="B52" s="7"/>
      <c r="C52" s="7"/>
      <c r="D52" s="7"/>
      <c r="E52" s="7"/>
      <c r="F52" s="7"/>
      <c r="G52" s="7"/>
      <c r="H52" s="7"/>
      <c r="I52" s="7"/>
    </row>
    <row r="53" spans="1:9" x14ac:dyDescent="0.3">
      <c r="A53" s="9"/>
      <c r="B53" s="9"/>
      <c r="C53" s="9"/>
      <c r="D53" s="9"/>
      <c r="E53" s="9"/>
      <c r="F53" s="9"/>
      <c r="G53" s="9"/>
      <c r="H53" s="9"/>
      <c r="I53" s="9"/>
    </row>
    <row r="54" spans="1:9" x14ac:dyDescent="0.3">
      <c r="A54" s="6"/>
      <c r="B54" s="6"/>
      <c r="C54" s="6"/>
      <c r="D54" s="6"/>
      <c r="E54" s="6"/>
      <c r="F54" s="6"/>
      <c r="G54" s="6"/>
      <c r="H54" s="6"/>
      <c r="I54" s="6"/>
    </row>
  </sheetData>
  <mergeCells count="55">
    <mergeCell ref="D50:E50"/>
    <mergeCell ref="G50:I50"/>
    <mergeCell ref="A2:I2"/>
    <mergeCell ref="A5:D5"/>
    <mergeCell ref="E5:I5"/>
    <mergeCell ref="B27:E27"/>
    <mergeCell ref="B25:I25"/>
    <mergeCell ref="B21:E21"/>
    <mergeCell ref="B22:E22"/>
    <mergeCell ref="B23:E23"/>
    <mergeCell ref="B24:E24"/>
    <mergeCell ref="B26:E26"/>
    <mergeCell ref="A6:A7"/>
    <mergeCell ref="A9:A20"/>
    <mergeCell ref="B13:E13"/>
    <mergeCell ref="B16:E16"/>
    <mergeCell ref="D51:E51"/>
    <mergeCell ref="G51:I51"/>
    <mergeCell ref="B28:E28"/>
    <mergeCell ref="B29:E29"/>
    <mergeCell ref="B30:E30"/>
    <mergeCell ref="B31:E31"/>
    <mergeCell ref="B42:E42"/>
    <mergeCell ref="B43:E43"/>
    <mergeCell ref="B44:E44"/>
    <mergeCell ref="B45:E45"/>
    <mergeCell ref="B40:E40"/>
    <mergeCell ref="B41:E41"/>
    <mergeCell ref="B46:E46"/>
    <mergeCell ref="B35:E35"/>
    <mergeCell ref="B36:E36"/>
    <mergeCell ref="B37:E37"/>
    <mergeCell ref="A48:E48"/>
    <mergeCell ref="B32:E32"/>
    <mergeCell ref="B33:E33"/>
    <mergeCell ref="B34:E34"/>
    <mergeCell ref="B17:E17"/>
    <mergeCell ref="B18:E18"/>
    <mergeCell ref="B19:E19"/>
    <mergeCell ref="A21:A47"/>
    <mergeCell ref="B38:E38"/>
    <mergeCell ref="B39:E39"/>
    <mergeCell ref="A1:I1"/>
    <mergeCell ref="A4:B4"/>
    <mergeCell ref="G4:I4"/>
    <mergeCell ref="A3:I3"/>
    <mergeCell ref="D4:F4"/>
    <mergeCell ref="B14:E14"/>
    <mergeCell ref="B15:E15"/>
    <mergeCell ref="A8:E8"/>
    <mergeCell ref="B6:I7"/>
    <mergeCell ref="B9:E9"/>
    <mergeCell ref="B10:E10"/>
    <mergeCell ref="B12:E12"/>
    <mergeCell ref="B11:E11"/>
  </mergeCells>
  <phoneticPr fontId="1" type="noConversion"/>
  <pageMargins left="0.25" right="0.25" top="0.75" bottom="0.75" header="0.3" footer="0.3"/>
  <pageSetup paperSize="9" scale="5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具名範圍</vt:lpstr>
      </vt:variant>
      <vt:variant>
        <vt:i4>1</vt:i4>
      </vt:variant>
    </vt:vector>
  </HeadingPairs>
  <TitlesOfParts>
    <vt:vector size="6" baseType="lpstr">
      <vt:lpstr>【教學型】第一階段評鑑填報表</vt:lpstr>
      <vt:lpstr>【產學型】第一階段評鑑填報表</vt:lpstr>
      <vt:lpstr>【研究型】第一階段評鑑填報表</vt:lpstr>
      <vt:lpstr>【教學及產研型】第一階段評鑑填報表</vt:lpstr>
      <vt:lpstr>第二階段評鑑填報表</vt:lpstr>
      <vt:lpstr>【教學型】第一階段評鑑填報表!Print_Area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2024-03-21T06:24:37Z</cp:lastPrinted>
  <dcterms:created xsi:type="dcterms:W3CDTF">2019-03-14T07:29:32Z</dcterms:created>
  <dcterms:modified xsi:type="dcterms:W3CDTF">2025-06-26T08:23:28Z</dcterms:modified>
  <cp:contentStatus>完稿</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